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/>
  <bookViews>
    <workbookView xWindow="-11685" yWindow="1680" windowWidth="20730" windowHeight="11760" tabRatio="953" firstSheet="1" activeTab="23"/>
  </bookViews>
  <sheets>
    <sheet name="CARACTERISTIQUES" sheetId="30" r:id="rId1"/>
    <sheet name="JANVIER" sheetId="1" r:id="rId2"/>
    <sheet name="JOURNAL JANVIER" sheetId="31" state="hidden" r:id="rId3"/>
    <sheet name="FEVRIER" sheetId="17" r:id="rId4"/>
    <sheet name="JOURNAL FEVRIER" sheetId="32" state="hidden" r:id="rId5"/>
    <sheet name="MARS" sheetId="18" r:id="rId6"/>
    <sheet name="JOURNAL MARS" sheetId="33" state="hidden" r:id="rId7"/>
    <sheet name="AVRIL" sheetId="19" r:id="rId8"/>
    <sheet name="JOURNAL AVRIL" sheetId="35" state="hidden" r:id="rId9"/>
    <sheet name="MAI" sheetId="20" r:id="rId10"/>
    <sheet name="JOURNAL MAI" sheetId="36" state="hidden" r:id="rId11"/>
    <sheet name="JUIN" sheetId="21" r:id="rId12"/>
    <sheet name="JOURNAL JUIN" sheetId="37" state="hidden" r:id="rId13"/>
    <sheet name="JUILLET" sheetId="23" r:id="rId14"/>
    <sheet name="JOURNAL JUILLET" sheetId="38" state="hidden" r:id="rId15"/>
    <sheet name="AOUT" sheetId="24" r:id="rId16"/>
    <sheet name="JOURNAL AOUT" sheetId="39" state="hidden" r:id="rId17"/>
    <sheet name="SEPTEMBRE" sheetId="25" r:id="rId18"/>
    <sheet name="JOURNAL SEPTEMBRE" sheetId="40" state="hidden" r:id="rId19"/>
    <sheet name="OCTOBRE" sheetId="26" r:id="rId20"/>
    <sheet name="JOURNAL OCTOBRE" sheetId="41" state="hidden" r:id="rId21"/>
    <sheet name="NOVEMBRE" sheetId="27" r:id="rId22"/>
    <sheet name="JOURNAL NOVEMBRE" sheetId="42" state="hidden" r:id="rId23"/>
    <sheet name="DECEMBRE" sheetId="28" r:id="rId24"/>
    <sheet name="JOURNAL DECEMBRE" sheetId="43" state="hidden" r:id="rId25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28" l="1"/>
  <c r="F39" i="28"/>
  <c r="D40" i="28"/>
  <c r="D39" i="28"/>
  <c r="F38" i="28"/>
  <c r="D38" i="28"/>
  <c r="F39" i="27"/>
  <c r="F38" i="27"/>
  <c r="D39" i="27"/>
  <c r="D38" i="27"/>
  <c r="F37" i="27"/>
  <c r="D37" i="27"/>
  <c r="F40" i="26"/>
  <c r="F39" i="26"/>
  <c r="D40" i="26"/>
  <c r="D39" i="26"/>
  <c r="F38" i="26"/>
  <c r="D38" i="26"/>
  <c r="F39" i="25"/>
  <c r="F38" i="25"/>
  <c r="D38" i="25"/>
  <c r="D39" i="25"/>
  <c r="F37" i="25"/>
  <c r="D37" i="25"/>
  <c r="F40" i="24"/>
  <c r="F39" i="24"/>
  <c r="D40" i="24"/>
  <c r="D39" i="24"/>
  <c r="F38" i="24"/>
  <c r="D38" i="24"/>
  <c r="F40" i="23"/>
  <c r="F39" i="23"/>
  <c r="D40" i="23"/>
  <c r="D39" i="23"/>
  <c r="F38" i="23"/>
  <c r="D38" i="23"/>
  <c r="F39" i="21"/>
  <c r="F38" i="21"/>
  <c r="D39" i="21"/>
  <c r="D38" i="21"/>
  <c r="F37" i="21"/>
  <c r="D37" i="21"/>
  <c r="F40" i="20"/>
  <c r="F39" i="20"/>
  <c r="D40" i="20"/>
  <c r="D39" i="20"/>
  <c r="D38" i="20"/>
  <c r="F38" i="20"/>
  <c r="F39" i="19"/>
  <c r="F38" i="19"/>
  <c r="D39" i="19"/>
  <c r="D38" i="19"/>
  <c r="F37" i="19"/>
  <c r="D37" i="19"/>
  <c r="D39" i="18"/>
  <c r="D40" i="18"/>
  <c r="F40" i="18"/>
  <c r="F39" i="18"/>
  <c r="F38" i="18"/>
  <c r="D38" i="18"/>
  <c r="F37" i="17"/>
  <c r="F36" i="17"/>
  <c r="D37" i="17"/>
  <c r="D36" i="17"/>
  <c r="F35" i="17"/>
  <c r="D35" i="17"/>
  <c r="F40" i="1"/>
  <c r="F39" i="1"/>
  <c r="F38" i="1"/>
  <c r="D40" i="1"/>
  <c r="D39" i="1"/>
  <c r="D38" i="1"/>
  <c r="F106" i="43" l="1"/>
  <c r="F105" i="43"/>
  <c r="F104" i="43"/>
  <c r="F103" i="43"/>
  <c r="F102" i="43"/>
  <c r="G101" i="43"/>
  <c r="G100" i="43"/>
  <c r="G99" i="43"/>
  <c r="G98" i="43"/>
  <c r="G97" i="43"/>
  <c r="G96" i="43"/>
  <c r="G95" i="43"/>
  <c r="G93" i="43"/>
  <c r="F93" i="43"/>
  <c r="E93" i="43"/>
  <c r="G92" i="43"/>
  <c r="F92" i="43"/>
  <c r="E92" i="43"/>
  <c r="G91" i="43"/>
  <c r="F91" i="43"/>
  <c r="E91" i="43"/>
  <c r="G90" i="43"/>
  <c r="F90" i="43"/>
  <c r="E90" i="43"/>
  <c r="G89" i="43"/>
  <c r="F89" i="43"/>
  <c r="E89" i="43"/>
  <c r="G88" i="43"/>
  <c r="F88" i="43"/>
  <c r="E88" i="43"/>
  <c r="G87" i="43"/>
  <c r="F87" i="43"/>
  <c r="E87" i="43"/>
  <c r="G86" i="43"/>
  <c r="F86" i="43"/>
  <c r="E86" i="43"/>
  <c r="G85" i="43"/>
  <c r="F85" i="43"/>
  <c r="E85" i="43"/>
  <c r="G84" i="43"/>
  <c r="F84" i="43"/>
  <c r="E84" i="43"/>
  <c r="G83" i="43"/>
  <c r="F83" i="43"/>
  <c r="E83" i="43"/>
  <c r="G82" i="43"/>
  <c r="F82" i="43"/>
  <c r="E82" i="43"/>
  <c r="G81" i="43"/>
  <c r="F81" i="43"/>
  <c r="E81" i="43"/>
  <c r="G80" i="43"/>
  <c r="F80" i="43"/>
  <c r="E80" i="43"/>
  <c r="G79" i="43"/>
  <c r="F79" i="43"/>
  <c r="E79" i="43"/>
  <c r="G78" i="43"/>
  <c r="F78" i="43"/>
  <c r="E78" i="43"/>
  <c r="G77" i="43"/>
  <c r="F77" i="43"/>
  <c r="E77" i="43"/>
  <c r="G76" i="43"/>
  <c r="F76" i="43"/>
  <c r="E76" i="43"/>
  <c r="G75" i="43"/>
  <c r="F75" i="43"/>
  <c r="E75" i="43"/>
  <c r="G74" i="43"/>
  <c r="F74" i="43"/>
  <c r="E74" i="43"/>
  <c r="G73" i="43"/>
  <c r="F73" i="43"/>
  <c r="E73" i="43"/>
  <c r="G72" i="43"/>
  <c r="F72" i="43"/>
  <c r="E72" i="43"/>
  <c r="G71" i="43"/>
  <c r="F71" i="43"/>
  <c r="E71" i="43"/>
  <c r="G70" i="43"/>
  <c r="F70" i="43"/>
  <c r="E70" i="43"/>
  <c r="G69" i="43"/>
  <c r="F69" i="43"/>
  <c r="E69" i="43"/>
  <c r="G68" i="43"/>
  <c r="F68" i="43"/>
  <c r="E68" i="43"/>
  <c r="G67" i="43"/>
  <c r="F67" i="43"/>
  <c r="E67" i="43"/>
  <c r="G66" i="43"/>
  <c r="F66" i="43"/>
  <c r="E66" i="43"/>
  <c r="G65" i="43"/>
  <c r="F65" i="43"/>
  <c r="E65" i="43"/>
  <c r="G64" i="43"/>
  <c r="F64" i="43"/>
  <c r="E64" i="43"/>
  <c r="G63" i="43"/>
  <c r="F63" i="43"/>
  <c r="E63" i="43"/>
  <c r="G62" i="43"/>
  <c r="F62" i="43"/>
  <c r="G61" i="43"/>
  <c r="F61" i="43"/>
  <c r="G60" i="43"/>
  <c r="F60" i="43"/>
  <c r="G59" i="43"/>
  <c r="F59" i="43"/>
  <c r="G58" i="43"/>
  <c r="F58" i="43"/>
  <c r="G57" i="43"/>
  <c r="F57" i="43"/>
  <c r="G56" i="43"/>
  <c r="F56" i="43"/>
  <c r="G55" i="43"/>
  <c r="F55" i="43"/>
  <c r="G54" i="43"/>
  <c r="F54" i="43"/>
  <c r="G53" i="43"/>
  <c r="F53" i="43"/>
  <c r="G52" i="43"/>
  <c r="F52" i="43"/>
  <c r="G51" i="43"/>
  <c r="F51" i="43"/>
  <c r="G50" i="43"/>
  <c r="F50" i="43"/>
  <c r="G49" i="43"/>
  <c r="F49" i="43"/>
  <c r="G48" i="43"/>
  <c r="F48" i="43"/>
  <c r="G47" i="43"/>
  <c r="F47" i="43"/>
  <c r="G46" i="43"/>
  <c r="F46" i="43"/>
  <c r="G45" i="43"/>
  <c r="F45" i="43"/>
  <c r="G44" i="43"/>
  <c r="F44" i="43"/>
  <c r="G43" i="43"/>
  <c r="F43" i="43"/>
  <c r="G42" i="43"/>
  <c r="F42" i="43"/>
  <c r="G41" i="43"/>
  <c r="F41" i="43"/>
  <c r="G40" i="43"/>
  <c r="F40" i="43"/>
  <c r="G39" i="43"/>
  <c r="F39" i="43"/>
  <c r="G38" i="43"/>
  <c r="F38" i="43"/>
  <c r="G37" i="43"/>
  <c r="F37" i="43"/>
  <c r="G36" i="43"/>
  <c r="F36" i="43"/>
  <c r="G35" i="43"/>
  <c r="F35" i="43"/>
  <c r="G34" i="43"/>
  <c r="F34" i="43"/>
  <c r="G33" i="43"/>
  <c r="F33" i="43"/>
  <c r="G32" i="43"/>
  <c r="F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" i="43"/>
  <c r="G4" i="43"/>
  <c r="G3" i="43"/>
  <c r="G2" i="43"/>
  <c r="G1" i="43"/>
  <c r="F103" i="42"/>
  <c r="F102" i="42"/>
  <c r="F101" i="42"/>
  <c r="F100" i="42"/>
  <c r="F99" i="42"/>
  <c r="G98" i="42"/>
  <c r="G97" i="42"/>
  <c r="G96" i="42"/>
  <c r="G95" i="42"/>
  <c r="G94" i="42"/>
  <c r="G93" i="42"/>
  <c r="G92" i="42"/>
  <c r="G90" i="42"/>
  <c r="F90" i="42"/>
  <c r="E90" i="42"/>
  <c r="G89" i="42"/>
  <c r="F89" i="42"/>
  <c r="E89" i="42"/>
  <c r="G88" i="42"/>
  <c r="F88" i="42"/>
  <c r="E88" i="42"/>
  <c r="G87" i="42"/>
  <c r="F87" i="42"/>
  <c r="E87" i="42"/>
  <c r="G86" i="42"/>
  <c r="F86" i="42"/>
  <c r="E86" i="42"/>
  <c r="G85" i="42"/>
  <c r="F85" i="42"/>
  <c r="E85" i="42"/>
  <c r="G84" i="42"/>
  <c r="F84" i="42"/>
  <c r="E84" i="42"/>
  <c r="G83" i="42"/>
  <c r="F83" i="42"/>
  <c r="E83" i="42"/>
  <c r="G82" i="42"/>
  <c r="F82" i="42"/>
  <c r="E82" i="42"/>
  <c r="G81" i="42"/>
  <c r="F81" i="42"/>
  <c r="E81" i="42"/>
  <c r="G80" i="42"/>
  <c r="F80" i="42"/>
  <c r="E80" i="42"/>
  <c r="G79" i="42"/>
  <c r="F79" i="42"/>
  <c r="E79" i="42"/>
  <c r="G78" i="42"/>
  <c r="F78" i="42"/>
  <c r="E78" i="42"/>
  <c r="G77" i="42"/>
  <c r="F77" i="42"/>
  <c r="E77" i="42"/>
  <c r="G76" i="42"/>
  <c r="F76" i="42"/>
  <c r="E76" i="42"/>
  <c r="G75" i="42"/>
  <c r="F75" i="42"/>
  <c r="E75" i="42"/>
  <c r="G74" i="42"/>
  <c r="F74" i="42"/>
  <c r="E74" i="42"/>
  <c r="G73" i="42"/>
  <c r="F73" i="42"/>
  <c r="E73" i="42"/>
  <c r="G72" i="42"/>
  <c r="F72" i="42"/>
  <c r="E72" i="42"/>
  <c r="G71" i="42"/>
  <c r="F71" i="42"/>
  <c r="E71" i="42"/>
  <c r="G70" i="42"/>
  <c r="F70" i="42"/>
  <c r="E70" i="42"/>
  <c r="G69" i="42"/>
  <c r="F69" i="42"/>
  <c r="E69" i="42"/>
  <c r="G68" i="42"/>
  <c r="F68" i="42"/>
  <c r="E68" i="42"/>
  <c r="G67" i="42"/>
  <c r="F67" i="42"/>
  <c r="E67" i="42"/>
  <c r="G66" i="42"/>
  <c r="F66" i="42"/>
  <c r="E66" i="42"/>
  <c r="G65" i="42"/>
  <c r="F65" i="42"/>
  <c r="E65" i="42"/>
  <c r="G64" i="42"/>
  <c r="F64" i="42"/>
  <c r="E64" i="42"/>
  <c r="G63" i="42"/>
  <c r="F63" i="42"/>
  <c r="E63" i="42"/>
  <c r="G62" i="42"/>
  <c r="F62" i="42"/>
  <c r="E62" i="42"/>
  <c r="G61" i="42"/>
  <c r="F61" i="42"/>
  <c r="E61" i="42"/>
  <c r="G60" i="42"/>
  <c r="F60" i="42"/>
  <c r="G59" i="42"/>
  <c r="F59" i="42"/>
  <c r="G58" i="42"/>
  <c r="F58" i="42"/>
  <c r="G57" i="42"/>
  <c r="F57" i="42"/>
  <c r="G56" i="42"/>
  <c r="F56" i="42"/>
  <c r="G55" i="42"/>
  <c r="F55" i="42"/>
  <c r="G54" i="42"/>
  <c r="F54" i="42"/>
  <c r="G53" i="42"/>
  <c r="F53" i="42"/>
  <c r="G52" i="42"/>
  <c r="F52" i="42"/>
  <c r="G51" i="42"/>
  <c r="F51" i="42"/>
  <c r="G50" i="42"/>
  <c r="F50" i="42"/>
  <c r="G49" i="42"/>
  <c r="F49" i="42"/>
  <c r="G48" i="42"/>
  <c r="F48" i="42"/>
  <c r="G47" i="42"/>
  <c r="F47" i="42"/>
  <c r="G46" i="42"/>
  <c r="F46" i="42"/>
  <c r="G45" i="42"/>
  <c r="F45" i="42"/>
  <c r="G44" i="42"/>
  <c r="F44" i="42"/>
  <c r="G43" i="42"/>
  <c r="F43" i="42"/>
  <c r="G42" i="42"/>
  <c r="F42" i="42"/>
  <c r="G41" i="42"/>
  <c r="F41" i="42"/>
  <c r="G40" i="42"/>
  <c r="F40" i="42"/>
  <c r="G39" i="42"/>
  <c r="F39" i="42"/>
  <c r="G38" i="42"/>
  <c r="F38" i="42"/>
  <c r="G37" i="42"/>
  <c r="F37" i="42"/>
  <c r="G36" i="42"/>
  <c r="F36" i="42"/>
  <c r="G35" i="42"/>
  <c r="F35" i="42"/>
  <c r="G34" i="42"/>
  <c r="F34" i="42"/>
  <c r="G33" i="42"/>
  <c r="F33" i="42"/>
  <c r="G32" i="42"/>
  <c r="F32" i="42"/>
  <c r="G31" i="42"/>
  <c r="F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4" i="42"/>
  <c r="G3" i="42"/>
  <c r="G2" i="42"/>
  <c r="G1" i="42"/>
  <c r="F106" i="41"/>
  <c r="F105" i="41"/>
  <c r="F104" i="41"/>
  <c r="F103" i="41"/>
  <c r="F102" i="41"/>
  <c r="G101" i="41"/>
  <c r="G100" i="41"/>
  <c r="G99" i="41"/>
  <c r="G98" i="41"/>
  <c r="G97" i="41"/>
  <c r="G96" i="41"/>
  <c r="G95" i="41"/>
  <c r="G93" i="41"/>
  <c r="F93" i="41"/>
  <c r="E93" i="41"/>
  <c r="G92" i="41"/>
  <c r="F92" i="41"/>
  <c r="E92" i="41"/>
  <c r="G91" i="41"/>
  <c r="F91" i="41"/>
  <c r="E91" i="41"/>
  <c r="G90" i="41"/>
  <c r="F90" i="41"/>
  <c r="E90" i="41"/>
  <c r="G89" i="41"/>
  <c r="F89" i="41"/>
  <c r="E89" i="41"/>
  <c r="G88" i="41"/>
  <c r="F88" i="41"/>
  <c r="E88" i="41"/>
  <c r="G87" i="41"/>
  <c r="F87" i="41"/>
  <c r="E87" i="41"/>
  <c r="G86" i="41"/>
  <c r="F86" i="41"/>
  <c r="E86" i="41"/>
  <c r="G85" i="41"/>
  <c r="F85" i="41"/>
  <c r="E85" i="41"/>
  <c r="G84" i="41"/>
  <c r="F84" i="41"/>
  <c r="E84" i="41"/>
  <c r="G83" i="41"/>
  <c r="F83" i="41"/>
  <c r="E83" i="41"/>
  <c r="G82" i="41"/>
  <c r="F82" i="41"/>
  <c r="E82" i="41"/>
  <c r="G81" i="41"/>
  <c r="F81" i="41"/>
  <c r="E81" i="41"/>
  <c r="G80" i="41"/>
  <c r="F80" i="41"/>
  <c r="E80" i="41"/>
  <c r="G79" i="41"/>
  <c r="F79" i="41"/>
  <c r="E79" i="41"/>
  <c r="G78" i="41"/>
  <c r="F78" i="41"/>
  <c r="E78" i="41"/>
  <c r="G77" i="41"/>
  <c r="F77" i="41"/>
  <c r="E77" i="41"/>
  <c r="G76" i="41"/>
  <c r="F76" i="41"/>
  <c r="E76" i="41"/>
  <c r="G75" i="41"/>
  <c r="F75" i="41"/>
  <c r="E75" i="41"/>
  <c r="G74" i="41"/>
  <c r="F74" i="41"/>
  <c r="E74" i="41"/>
  <c r="G73" i="41"/>
  <c r="F73" i="41"/>
  <c r="E73" i="41"/>
  <c r="G72" i="41"/>
  <c r="F72" i="41"/>
  <c r="E72" i="41"/>
  <c r="G71" i="41"/>
  <c r="F71" i="41"/>
  <c r="E71" i="41"/>
  <c r="G70" i="41"/>
  <c r="F70" i="41"/>
  <c r="E70" i="41"/>
  <c r="G69" i="41"/>
  <c r="F69" i="41"/>
  <c r="E69" i="41"/>
  <c r="G68" i="41"/>
  <c r="F68" i="41"/>
  <c r="E68" i="41"/>
  <c r="G67" i="41"/>
  <c r="F67" i="41"/>
  <c r="E67" i="41"/>
  <c r="G66" i="41"/>
  <c r="F66" i="41"/>
  <c r="E66" i="41"/>
  <c r="G65" i="41"/>
  <c r="F65" i="41"/>
  <c r="E65" i="41"/>
  <c r="G64" i="41"/>
  <c r="F64" i="41"/>
  <c r="E64" i="41"/>
  <c r="G63" i="41"/>
  <c r="F63" i="41"/>
  <c r="E63" i="41"/>
  <c r="G62" i="41"/>
  <c r="F62" i="41"/>
  <c r="G61" i="41"/>
  <c r="F61" i="41"/>
  <c r="G60" i="41"/>
  <c r="F60" i="41"/>
  <c r="G59" i="41"/>
  <c r="F59" i="41"/>
  <c r="G58" i="41"/>
  <c r="F58" i="41"/>
  <c r="G57" i="41"/>
  <c r="F57" i="41"/>
  <c r="G56" i="41"/>
  <c r="F56" i="41"/>
  <c r="G55" i="41"/>
  <c r="F55" i="41"/>
  <c r="G54" i="41"/>
  <c r="F54" i="41"/>
  <c r="G53" i="41"/>
  <c r="F53" i="41"/>
  <c r="G52" i="41"/>
  <c r="F52" i="41"/>
  <c r="G51" i="41"/>
  <c r="F51" i="41"/>
  <c r="G50" i="41"/>
  <c r="F50" i="41"/>
  <c r="G49" i="41"/>
  <c r="F49" i="41"/>
  <c r="G48" i="41"/>
  <c r="F48" i="41"/>
  <c r="G47" i="41"/>
  <c r="F47" i="41"/>
  <c r="G46" i="41"/>
  <c r="F46" i="41"/>
  <c r="G45" i="41"/>
  <c r="F45" i="41"/>
  <c r="G44" i="41"/>
  <c r="F44" i="41"/>
  <c r="G43" i="41"/>
  <c r="F43" i="41"/>
  <c r="G42" i="41"/>
  <c r="F42" i="41"/>
  <c r="G41" i="41"/>
  <c r="F41" i="41"/>
  <c r="G40" i="41"/>
  <c r="F40" i="41"/>
  <c r="G39" i="41"/>
  <c r="F39" i="41"/>
  <c r="G38" i="41"/>
  <c r="F38" i="41"/>
  <c r="G37" i="41"/>
  <c r="F37" i="41"/>
  <c r="G36" i="41"/>
  <c r="F36" i="41"/>
  <c r="G35" i="41"/>
  <c r="F35" i="41"/>
  <c r="G34" i="41"/>
  <c r="F34" i="41"/>
  <c r="G33" i="41"/>
  <c r="F33" i="41"/>
  <c r="G32" i="41"/>
  <c r="F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" i="41"/>
  <c r="F94" i="41" s="1"/>
  <c r="F103" i="40"/>
  <c r="F102" i="40"/>
  <c r="F101" i="40"/>
  <c r="F100" i="40"/>
  <c r="F99" i="40"/>
  <c r="G98" i="40"/>
  <c r="G97" i="40"/>
  <c r="G96" i="40"/>
  <c r="G95" i="40"/>
  <c r="G94" i="40"/>
  <c r="G93" i="40"/>
  <c r="G92" i="40"/>
  <c r="G90" i="40"/>
  <c r="F90" i="40"/>
  <c r="E90" i="40"/>
  <c r="G89" i="40"/>
  <c r="F89" i="40"/>
  <c r="E89" i="40"/>
  <c r="G88" i="40"/>
  <c r="F88" i="40"/>
  <c r="E88" i="40"/>
  <c r="G87" i="40"/>
  <c r="F87" i="40"/>
  <c r="E87" i="40"/>
  <c r="G86" i="40"/>
  <c r="F86" i="40"/>
  <c r="E86" i="40"/>
  <c r="G85" i="40"/>
  <c r="F85" i="40"/>
  <c r="E85" i="40"/>
  <c r="G84" i="40"/>
  <c r="F84" i="40"/>
  <c r="E84" i="40"/>
  <c r="G83" i="40"/>
  <c r="F83" i="40"/>
  <c r="E83" i="40"/>
  <c r="G82" i="40"/>
  <c r="F82" i="40"/>
  <c r="E82" i="40"/>
  <c r="G81" i="40"/>
  <c r="F81" i="40"/>
  <c r="E81" i="40"/>
  <c r="G80" i="40"/>
  <c r="F80" i="40"/>
  <c r="E80" i="40"/>
  <c r="G79" i="40"/>
  <c r="F79" i="40"/>
  <c r="E79" i="40"/>
  <c r="G78" i="40"/>
  <c r="F78" i="40"/>
  <c r="E78" i="40"/>
  <c r="G77" i="40"/>
  <c r="F77" i="40"/>
  <c r="E77" i="40"/>
  <c r="G76" i="40"/>
  <c r="F76" i="40"/>
  <c r="E76" i="40"/>
  <c r="G75" i="40"/>
  <c r="F75" i="40"/>
  <c r="E75" i="40"/>
  <c r="G74" i="40"/>
  <c r="F74" i="40"/>
  <c r="E74" i="40"/>
  <c r="G73" i="40"/>
  <c r="F73" i="40"/>
  <c r="E73" i="40"/>
  <c r="G72" i="40"/>
  <c r="F72" i="40"/>
  <c r="E72" i="40"/>
  <c r="G71" i="40"/>
  <c r="F71" i="40"/>
  <c r="E71" i="40"/>
  <c r="G70" i="40"/>
  <c r="F70" i="40"/>
  <c r="E70" i="40"/>
  <c r="G69" i="40"/>
  <c r="F69" i="40"/>
  <c r="E69" i="40"/>
  <c r="G68" i="40"/>
  <c r="F68" i="40"/>
  <c r="E68" i="40"/>
  <c r="G67" i="40"/>
  <c r="F67" i="40"/>
  <c r="E67" i="40"/>
  <c r="G66" i="40"/>
  <c r="F66" i="40"/>
  <c r="E66" i="40"/>
  <c r="G65" i="40"/>
  <c r="F65" i="40"/>
  <c r="E65" i="40"/>
  <c r="G64" i="40"/>
  <c r="F64" i="40"/>
  <c r="E64" i="40"/>
  <c r="G63" i="40"/>
  <c r="F63" i="40"/>
  <c r="E63" i="40"/>
  <c r="G62" i="40"/>
  <c r="F62" i="40"/>
  <c r="E62" i="40"/>
  <c r="G61" i="40"/>
  <c r="F61" i="40"/>
  <c r="E61" i="40"/>
  <c r="G60" i="40"/>
  <c r="F60" i="40"/>
  <c r="G59" i="40"/>
  <c r="F59" i="40"/>
  <c r="G58" i="40"/>
  <c r="F58" i="40"/>
  <c r="G57" i="40"/>
  <c r="F57" i="40"/>
  <c r="G56" i="40"/>
  <c r="F56" i="40"/>
  <c r="G55" i="40"/>
  <c r="F55" i="40"/>
  <c r="G54" i="40"/>
  <c r="F54" i="40"/>
  <c r="G53" i="40"/>
  <c r="F53" i="40"/>
  <c r="G52" i="40"/>
  <c r="F52" i="40"/>
  <c r="G51" i="40"/>
  <c r="F51" i="40"/>
  <c r="G50" i="40"/>
  <c r="F50" i="40"/>
  <c r="G49" i="40"/>
  <c r="F49" i="40"/>
  <c r="G48" i="40"/>
  <c r="F48" i="40"/>
  <c r="G47" i="40"/>
  <c r="F47" i="40"/>
  <c r="G46" i="40"/>
  <c r="F46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8" i="40"/>
  <c r="F38" i="40"/>
  <c r="G37" i="40"/>
  <c r="F37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4" i="40"/>
  <c r="G3" i="40"/>
  <c r="G2" i="40"/>
  <c r="G1" i="40"/>
  <c r="G93" i="39"/>
  <c r="F93" i="39"/>
  <c r="E93" i="39"/>
  <c r="G92" i="39"/>
  <c r="F92" i="39"/>
  <c r="E92" i="39"/>
  <c r="G91" i="39"/>
  <c r="F91" i="39"/>
  <c r="E91" i="39"/>
  <c r="G90" i="39"/>
  <c r="F90" i="39"/>
  <c r="E90" i="39"/>
  <c r="G89" i="39"/>
  <c r="F89" i="39"/>
  <c r="E89" i="39"/>
  <c r="G88" i="39"/>
  <c r="F88" i="39"/>
  <c r="E88" i="39"/>
  <c r="G87" i="39"/>
  <c r="F87" i="39"/>
  <c r="E87" i="39"/>
  <c r="G86" i="39"/>
  <c r="F86" i="39"/>
  <c r="E86" i="39"/>
  <c r="G85" i="39"/>
  <c r="F85" i="39"/>
  <c r="E85" i="39"/>
  <c r="G84" i="39"/>
  <c r="F84" i="39"/>
  <c r="E84" i="39"/>
  <c r="G83" i="39"/>
  <c r="F83" i="39"/>
  <c r="E83" i="39"/>
  <c r="G82" i="39"/>
  <c r="F82" i="39"/>
  <c r="E82" i="39"/>
  <c r="G81" i="39"/>
  <c r="F81" i="39"/>
  <c r="E81" i="39"/>
  <c r="G80" i="39"/>
  <c r="F80" i="39"/>
  <c r="E80" i="39"/>
  <c r="G79" i="39"/>
  <c r="F79" i="39"/>
  <c r="E79" i="39"/>
  <c r="G78" i="39"/>
  <c r="F78" i="39"/>
  <c r="E78" i="39"/>
  <c r="G77" i="39"/>
  <c r="F77" i="39"/>
  <c r="E77" i="39"/>
  <c r="G76" i="39"/>
  <c r="F76" i="39"/>
  <c r="E76" i="39"/>
  <c r="G75" i="39"/>
  <c r="F75" i="39"/>
  <c r="E75" i="39"/>
  <c r="G74" i="39"/>
  <c r="F74" i="39"/>
  <c r="E74" i="39"/>
  <c r="G73" i="39"/>
  <c r="F73" i="39"/>
  <c r="E73" i="39"/>
  <c r="G72" i="39"/>
  <c r="F72" i="39"/>
  <c r="E72" i="39"/>
  <c r="G71" i="39"/>
  <c r="F71" i="39"/>
  <c r="E71" i="39"/>
  <c r="G70" i="39"/>
  <c r="F70" i="39"/>
  <c r="E70" i="39"/>
  <c r="G69" i="39"/>
  <c r="F69" i="39"/>
  <c r="E69" i="39"/>
  <c r="G68" i="39"/>
  <c r="F68" i="39"/>
  <c r="E68" i="39"/>
  <c r="G67" i="39"/>
  <c r="F67" i="39"/>
  <c r="E67" i="39"/>
  <c r="G66" i="39"/>
  <c r="F66" i="39"/>
  <c r="E66" i="39"/>
  <c r="G65" i="39"/>
  <c r="F65" i="39"/>
  <c r="E65" i="39"/>
  <c r="G64" i="39"/>
  <c r="F64" i="39"/>
  <c r="E64" i="39"/>
  <c r="G63" i="39"/>
  <c r="F63" i="39"/>
  <c r="E63" i="39"/>
  <c r="G62" i="39"/>
  <c r="F62" i="39"/>
  <c r="G61" i="39"/>
  <c r="F61" i="39"/>
  <c r="G60" i="39"/>
  <c r="F60" i="39"/>
  <c r="G59" i="39"/>
  <c r="F59" i="39"/>
  <c r="G58" i="39"/>
  <c r="F58" i="39"/>
  <c r="G57" i="39"/>
  <c r="F57" i="39"/>
  <c r="G56" i="39"/>
  <c r="F56" i="39"/>
  <c r="G55" i="39"/>
  <c r="F55" i="39"/>
  <c r="G54" i="39"/>
  <c r="F54" i="39"/>
  <c r="G53" i="39"/>
  <c r="F53" i="39"/>
  <c r="G52" i="39"/>
  <c r="F52" i="39"/>
  <c r="G51" i="39"/>
  <c r="F51" i="39"/>
  <c r="G50" i="39"/>
  <c r="F50" i="39"/>
  <c r="G49" i="39"/>
  <c r="F49" i="39"/>
  <c r="G48" i="39"/>
  <c r="F48" i="39"/>
  <c r="G47" i="39"/>
  <c r="F47" i="39"/>
  <c r="G46" i="39"/>
  <c r="F46" i="39"/>
  <c r="G45" i="39"/>
  <c r="F45" i="39"/>
  <c r="G44" i="39"/>
  <c r="F44" i="39"/>
  <c r="G43" i="39"/>
  <c r="F43" i="39"/>
  <c r="G42" i="39"/>
  <c r="F42" i="39"/>
  <c r="G41" i="39"/>
  <c r="F41" i="39"/>
  <c r="G40" i="39"/>
  <c r="F40" i="39"/>
  <c r="G39" i="39"/>
  <c r="F39" i="39"/>
  <c r="G38" i="39"/>
  <c r="F38" i="39"/>
  <c r="G37" i="39"/>
  <c r="F37" i="39"/>
  <c r="G36" i="39"/>
  <c r="F36" i="39"/>
  <c r="G35" i="39"/>
  <c r="F35" i="39"/>
  <c r="G34" i="39"/>
  <c r="F34" i="39"/>
  <c r="G33" i="39"/>
  <c r="F33" i="39"/>
  <c r="G32" i="39"/>
  <c r="F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/>
  <c r="G4" i="39"/>
  <c r="G3" i="39"/>
  <c r="G2" i="39"/>
  <c r="G1" i="39"/>
  <c r="F106" i="38"/>
  <c r="G101" i="38"/>
  <c r="G99" i="38"/>
  <c r="G97" i="38"/>
  <c r="G96" i="38"/>
  <c r="G95" i="38"/>
  <c r="G93" i="38"/>
  <c r="F93" i="38"/>
  <c r="E93" i="38"/>
  <c r="G92" i="38"/>
  <c r="F92" i="38"/>
  <c r="E92" i="38"/>
  <c r="G91" i="38"/>
  <c r="F91" i="38"/>
  <c r="E91" i="38"/>
  <c r="G90" i="38"/>
  <c r="F90" i="38"/>
  <c r="E90" i="38"/>
  <c r="G89" i="38"/>
  <c r="F89" i="38"/>
  <c r="E89" i="38"/>
  <c r="G88" i="38"/>
  <c r="F88" i="38"/>
  <c r="E88" i="38"/>
  <c r="G87" i="38"/>
  <c r="F87" i="38"/>
  <c r="E87" i="38"/>
  <c r="G86" i="38"/>
  <c r="F86" i="38"/>
  <c r="E86" i="38"/>
  <c r="G85" i="38"/>
  <c r="F85" i="38"/>
  <c r="E85" i="38"/>
  <c r="G84" i="38"/>
  <c r="F84" i="38"/>
  <c r="E84" i="38"/>
  <c r="G83" i="38"/>
  <c r="F83" i="38"/>
  <c r="E83" i="38"/>
  <c r="G82" i="38"/>
  <c r="F82" i="38"/>
  <c r="E82" i="38"/>
  <c r="G81" i="38"/>
  <c r="F81" i="38"/>
  <c r="E81" i="38"/>
  <c r="G80" i="38"/>
  <c r="F80" i="38"/>
  <c r="E80" i="38"/>
  <c r="G79" i="38"/>
  <c r="F79" i="38"/>
  <c r="E79" i="38"/>
  <c r="G78" i="38"/>
  <c r="F78" i="38"/>
  <c r="E78" i="38"/>
  <c r="G77" i="38"/>
  <c r="F77" i="38"/>
  <c r="E77" i="38"/>
  <c r="G76" i="38"/>
  <c r="F76" i="38"/>
  <c r="E76" i="38"/>
  <c r="G75" i="38"/>
  <c r="F75" i="38"/>
  <c r="E75" i="38"/>
  <c r="G74" i="38"/>
  <c r="F74" i="38"/>
  <c r="E74" i="38"/>
  <c r="G73" i="38"/>
  <c r="F73" i="38"/>
  <c r="E73" i="38"/>
  <c r="G72" i="38"/>
  <c r="F72" i="38"/>
  <c r="E72" i="38"/>
  <c r="G71" i="38"/>
  <c r="F71" i="38"/>
  <c r="E71" i="38"/>
  <c r="G70" i="38"/>
  <c r="F70" i="38"/>
  <c r="E70" i="38"/>
  <c r="G69" i="38"/>
  <c r="F69" i="38"/>
  <c r="E69" i="38"/>
  <c r="G68" i="38"/>
  <c r="F68" i="38"/>
  <c r="E68" i="38"/>
  <c r="G67" i="38"/>
  <c r="F67" i="38"/>
  <c r="E67" i="38"/>
  <c r="G66" i="38"/>
  <c r="F66" i="38"/>
  <c r="E66" i="38"/>
  <c r="G65" i="38"/>
  <c r="F65" i="38"/>
  <c r="E65" i="38"/>
  <c r="G64" i="38"/>
  <c r="F64" i="38"/>
  <c r="E64" i="38"/>
  <c r="G63" i="38"/>
  <c r="F63" i="38"/>
  <c r="E63" i="38"/>
  <c r="G62" i="38"/>
  <c r="F62" i="38"/>
  <c r="G61" i="38"/>
  <c r="F61" i="38"/>
  <c r="G60" i="38"/>
  <c r="F60" i="38"/>
  <c r="G59" i="38"/>
  <c r="F59" i="38"/>
  <c r="G58" i="38"/>
  <c r="F58" i="38"/>
  <c r="G57" i="38"/>
  <c r="F57" i="38"/>
  <c r="G56" i="38"/>
  <c r="F56" i="38"/>
  <c r="G55" i="38"/>
  <c r="F55" i="38"/>
  <c r="G54" i="38"/>
  <c r="F54" i="38"/>
  <c r="G53" i="38"/>
  <c r="F53" i="38"/>
  <c r="G52" i="38"/>
  <c r="F52" i="38"/>
  <c r="G51" i="38"/>
  <c r="F51" i="38"/>
  <c r="G50" i="38"/>
  <c r="F50" i="38"/>
  <c r="G49" i="38"/>
  <c r="F49" i="38"/>
  <c r="G48" i="38"/>
  <c r="F48" i="38"/>
  <c r="G47" i="38"/>
  <c r="F47" i="38"/>
  <c r="G46" i="38"/>
  <c r="F46" i="38"/>
  <c r="G45" i="38"/>
  <c r="F45" i="38"/>
  <c r="G44" i="38"/>
  <c r="F44" i="38"/>
  <c r="G43" i="38"/>
  <c r="F43" i="38"/>
  <c r="G42" i="38"/>
  <c r="F42" i="38"/>
  <c r="G41" i="38"/>
  <c r="F41" i="38"/>
  <c r="G40" i="38"/>
  <c r="F40" i="38"/>
  <c r="G39" i="38"/>
  <c r="F39" i="38"/>
  <c r="G38" i="38"/>
  <c r="F38" i="38"/>
  <c r="G37" i="38"/>
  <c r="F37" i="38"/>
  <c r="G36" i="38"/>
  <c r="F36" i="38"/>
  <c r="G35" i="38"/>
  <c r="F35" i="38"/>
  <c r="G34" i="38"/>
  <c r="F34" i="38"/>
  <c r="G33" i="38"/>
  <c r="F33" i="38"/>
  <c r="G32" i="38"/>
  <c r="F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3" i="38"/>
  <c r="G2" i="38"/>
  <c r="G1" i="38"/>
  <c r="F103" i="37"/>
  <c r="F102" i="37"/>
  <c r="F101" i="37"/>
  <c r="F100" i="37"/>
  <c r="F99" i="37"/>
  <c r="G98" i="37"/>
  <c r="G97" i="37"/>
  <c r="G96" i="37"/>
  <c r="G95" i="37"/>
  <c r="G94" i="37"/>
  <c r="G93" i="37"/>
  <c r="G92" i="37"/>
  <c r="G90" i="37"/>
  <c r="F90" i="37"/>
  <c r="E90" i="37"/>
  <c r="G89" i="37"/>
  <c r="F89" i="37"/>
  <c r="E89" i="37"/>
  <c r="G88" i="37"/>
  <c r="F88" i="37"/>
  <c r="E88" i="37"/>
  <c r="G87" i="37"/>
  <c r="F87" i="37"/>
  <c r="E87" i="37"/>
  <c r="G86" i="37"/>
  <c r="F86" i="37"/>
  <c r="E86" i="37"/>
  <c r="G85" i="37"/>
  <c r="F85" i="37"/>
  <c r="E85" i="37"/>
  <c r="G84" i="37"/>
  <c r="F84" i="37"/>
  <c r="E84" i="37"/>
  <c r="G83" i="37"/>
  <c r="F83" i="37"/>
  <c r="E83" i="37"/>
  <c r="G82" i="37"/>
  <c r="F82" i="37"/>
  <c r="E82" i="37"/>
  <c r="G81" i="37"/>
  <c r="F81" i="37"/>
  <c r="E81" i="37"/>
  <c r="G80" i="37"/>
  <c r="F80" i="37"/>
  <c r="E80" i="37"/>
  <c r="G79" i="37"/>
  <c r="F79" i="37"/>
  <c r="E79" i="37"/>
  <c r="G78" i="37"/>
  <c r="F78" i="37"/>
  <c r="E78" i="37"/>
  <c r="G77" i="37"/>
  <c r="F77" i="37"/>
  <c r="E77" i="37"/>
  <c r="G76" i="37"/>
  <c r="F76" i="37"/>
  <c r="E76" i="37"/>
  <c r="G75" i="37"/>
  <c r="F75" i="37"/>
  <c r="E75" i="37"/>
  <c r="G74" i="37"/>
  <c r="F74" i="37"/>
  <c r="E74" i="37"/>
  <c r="G73" i="37"/>
  <c r="F73" i="37"/>
  <c r="E73" i="37"/>
  <c r="G72" i="37"/>
  <c r="F72" i="37"/>
  <c r="E72" i="37"/>
  <c r="G71" i="37"/>
  <c r="F71" i="37"/>
  <c r="E71" i="37"/>
  <c r="G70" i="37"/>
  <c r="F70" i="37"/>
  <c r="E70" i="37"/>
  <c r="G69" i="37"/>
  <c r="F69" i="37"/>
  <c r="E69" i="37"/>
  <c r="G68" i="37"/>
  <c r="F68" i="37"/>
  <c r="E68" i="37"/>
  <c r="G67" i="37"/>
  <c r="F67" i="37"/>
  <c r="E67" i="37"/>
  <c r="G66" i="37"/>
  <c r="F66" i="37"/>
  <c r="E66" i="37"/>
  <c r="G65" i="37"/>
  <c r="F65" i="37"/>
  <c r="E65" i="37"/>
  <c r="G64" i="37"/>
  <c r="F64" i="37"/>
  <c r="E64" i="37"/>
  <c r="G63" i="37"/>
  <c r="F63" i="37"/>
  <c r="E63" i="37"/>
  <c r="G62" i="37"/>
  <c r="F62" i="37"/>
  <c r="E62" i="37"/>
  <c r="G61" i="37"/>
  <c r="F61" i="37"/>
  <c r="E61" i="37"/>
  <c r="G60" i="37"/>
  <c r="F60" i="37"/>
  <c r="G59" i="37"/>
  <c r="F59" i="37"/>
  <c r="G58" i="37"/>
  <c r="F58" i="37"/>
  <c r="G57" i="37"/>
  <c r="F57" i="37"/>
  <c r="G56" i="37"/>
  <c r="F56" i="37"/>
  <c r="G55" i="37"/>
  <c r="F55" i="37"/>
  <c r="G54" i="37"/>
  <c r="F54" i="37"/>
  <c r="G53" i="37"/>
  <c r="F53" i="37"/>
  <c r="G52" i="37"/>
  <c r="F52" i="37"/>
  <c r="G51" i="37"/>
  <c r="F51" i="37"/>
  <c r="G50" i="37"/>
  <c r="F50" i="37"/>
  <c r="G49" i="37"/>
  <c r="F49" i="37"/>
  <c r="G48" i="37"/>
  <c r="F48" i="37"/>
  <c r="G47" i="37"/>
  <c r="F47" i="37"/>
  <c r="G46" i="37"/>
  <c r="F46" i="37"/>
  <c r="G45" i="37"/>
  <c r="F45" i="37"/>
  <c r="G44" i="37"/>
  <c r="F44" i="37"/>
  <c r="G43" i="37"/>
  <c r="F43" i="37"/>
  <c r="G42" i="37"/>
  <c r="F42" i="37"/>
  <c r="G41" i="37"/>
  <c r="F41" i="37"/>
  <c r="G40" i="37"/>
  <c r="F40" i="37"/>
  <c r="G39" i="37"/>
  <c r="F39" i="37"/>
  <c r="G38" i="37"/>
  <c r="F38" i="37"/>
  <c r="G37" i="37"/>
  <c r="F37" i="37"/>
  <c r="G36" i="37"/>
  <c r="F36" i="37"/>
  <c r="G35" i="37"/>
  <c r="F35" i="37"/>
  <c r="G34" i="37"/>
  <c r="F34" i="37"/>
  <c r="G33" i="37"/>
  <c r="F33" i="37"/>
  <c r="G32" i="37"/>
  <c r="F32" i="37"/>
  <c r="G31" i="37"/>
  <c r="F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4" i="37"/>
  <c r="G3" i="37"/>
  <c r="G2" i="37"/>
  <c r="G1" i="37"/>
  <c r="F106" i="36"/>
  <c r="F105" i="36"/>
  <c r="F104" i="36"/>
  <c r="F103" i="36"/>
  <c r="F102" i="36"/>
  <c r="G101" i="36"/>
  <c r="G100" i="36"/>
  <c r="G99" i="36"/>
  <c r="G98" i="36"/>
  <c r="G97" i="36"/>
  <c r="G96" i="36"/>
  <c r="G95" i="36"/>
  <c r="G93" i="36"/>
  <c r="F93" i="36"/>
  <c r="E93" i="36"/>
  <c r="G92" i="36"/>
  <c r="F92" i="36"/>
  <c r="E92" i="36"/>
  <c r="G91" i="36"/>
  <c r="F91" i="36"/>
  <c r="E91" i="36"/>
  <c r="G90" i="36"/>
  <c r="F90" i="36"/>
  <c r="E90" i="36"/>
  <c r="G89" i="36"/>
  <c r="F89" i="36"/>
  <c r="E89" i="36"/>
  <c r="G88" i="36"/>
  <c r="F88" i="36"/>
  <c r="E88" i="36"/>
  <c r="G87" i="36"/>
  <c r="F87" i="36"/>
  <c r="E87" i="36"/>
  <c r="G86" i="36"/>
  <c r="F86" i="36"/>
  <c r="E86" i="36"/>
  <c r="G85" i="36"/>
  <c r="F85" i="36"/>
  <c r="E85" i="36"/>
  <c r="G84" i="36"/>
  <c r="F84" i="36"/>
  <c r="E84" i="36"/>
  <c r="G83" i="36"/>
  <c r="F83" i="36"/>
  <c r="E83" i="36"/>
  <c r="G82" i="36"/>
  <c r="F82" i="36"/>
  <c r="E82" i="36"/>
  <c r="G81" i="36"/>
  <c r="F81" i="36"/>
  <c r="E81" i="36"/>
  <c r="G80" i="36"/>
  <c r="F80" i="36"/>
  <c r="E80" i="36"/>
  <c r="G79" i="36"/>
  <c r="F79" i="36"/>
  <c r="E79" i="36"/>
  <c r="G78" i="36"/>
  <c r="F78" i="36"/>
  <c r="E78" i="36"/>
  <c r="G77" i="36"/>
  <c r="F77" i="36"/>
  <c r="E77" i="36"/>
  <c r="G76" i="36"/>
  <c r="F76" i="36"/>
  <c r="E76" i="36"/>
  <c r="G75" i="36"/>
  <c r="F75" i="36"/>
  <c r="E75" i="36"/>
  <c r="G74" i="36"/>
  <c r="F74" i="36"/>
  <c r="E74" i="36"/>
  <c r="G73" i="36"/>
  <c r="F73" i="36"/>
  <c r="E73" i="36"/>
  <c r="G72" i="36"/>
  <c r="F72" i="36"/>
  <c r="E72" i="36"/>
  <c r="G71" i="36"/>
  <c r="F71" i="36"/>
  <c r="E71" i="36"/>
  <c r="G70" i="36"/>
  <c r="F70" i="36"/>
  <c r="E70" i="36"/>
  <c r="G69" i="36"/>
  <c r="F69" i="36"/>
  <c r="E69" i="36"/>
  <c r="G68" i="36"/>
  <c r="F68" i="36"/>
  <c r="E68" i="36"/>
  <c r="G67" i="36"/>
  <c r="F67" i="36"/>
  <c r="E67" i="36"/>
  <c r="G66" i="36"/>
  <c r="F66" i="36"/>
  <c r="E66" i="36"/>
  <c r="G65" i="36"/>
  <c r="F65" i="36"/>
  <c r="E65" i="36"/>
  <c r="G64" i="36"/>
  <c r="F64" i="36"/>
  <c r="E64" i="36"/>
  <c r="G63" i="36"/>
  <c r="F63" i="36"/>
  <c r="E63" i="36"/>
  <c r="G62" i="36"/>
  <c r="F62" i="36"/>
  <c r="G61" i="36"/>
  <c r="F61" i="36"/>
  <c r="G60" i="36"/>
  <c r="F60" i="36"/>
  <c r="G59" i="36"/>
  <c r="F59" i="36"/>
  <c r="G58" i="36"/>
  <c r="F58" i="36"/>
  <c r="G57" i="36"/>
  <c r="F57" i="36"/>
  <c r="G56" i="36"/>
  <c r="F56" i="36"/>
  <c r="G55" i="36"/>
  <c r="F55" i="36"/>
  <c r="G54" i="36"/>
  <c r="F54" i="36"/>
  <c r="G53" i="36"/>
  <c r="F53" i="36"/>
  <c r="G52" i="36"/>
  <c r="F52" i="36"/>
  <c r="G51" i="36"/>
  <c r="F51" i="36"/>
  <c r="G50" i="36"/>
  <c r="F50" i="36"/>
  <c r="G49" i="36"/>
  <c r="F49" i="36"/>
  <c r="G48" i="36"/>
  <c r="F48" i="36"/>
  <c r="G47" i="36"/>
  <c r="F47" i="36"/>
  <c r="G46" i="36"/>
  <c r="F46" i="36"/>
  <c r="G45" i="36"/>
  <c r="F45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G37" i="36"/>
  <c r="F37" i="36"/>
  <c r="G36" i="36"/>
  <c r="F36" i="36"/>
  <c r="G35" i="36"/>
  <c r="F35" i="36"/>
  <c r="G34" i="36"/>
  <c r="F34" i="36"/>
  <c r="G33" i="36"/>
  <c r="F33" i="36"/>
  <c r="G32" i="36"/>
  <c r="F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G4" i="36"/>
  <c r="G3" i="36"/>
  <c r="G2" i="36"/>
  <c r="G1" i="36"/>
  <c r="F103" i="35"/>
  <c r="F102" i="35"/>
  <c r="F101" i="35"/>
  <c r="F100" i="35"/>
  <c r="F99" i="35"/>
  <c r="G98" i="35"/>
  <c r="G97" i="35"/>
  <c r="G96" i="35"/>
  <c r="G95" i="35"/>
  <c r="G94" i="35"/>
  <c r="G93" i="35"/>
  <c r="G92" i="35"/>
  <c r="G90" i="35"/>
  <c r="F90" i="35"/>
  <c r="E90" i="35"/>
  <c r="G89" i="35"/>
  <c r="F89" i="35"/>
  <c r="E89" i="35"/>
  <c r="G88" i="35"/>
  <c r="F88" i="35"/>
  <c r="E88" i="35"/>
  <c r="G87" i="35"/>
  <c r="F87" i="35"/>
  <c r="E87" i="35"/>
  <c r="G86" i="35"/>
  <c r="F86" i="35"/>
  <c r="E86" i="35"/>
  <c r="G85" i="35"/>
  <c r="F85" i="35"/>
  <c r="E85" i="35"/>
  <c r="G84" i="35"/>
  <c r="F84" i="35"/>
  <c r="E84" i="35"/>
  <c r="G83" i="35"/>
  <c r="F83" i="35"/>
  <c r="E83" i="35"/>
  <c r="G82" i="35"/>
  <c r="F82" i="35"/>
  <c r="E82" i="35"/>
  <c r="G81" i="35"/>
  <c r="F81" i="35"/>
  <c r="E81" i="35"/>
  <c r="G80" i="35"/>
  <c r="F80" i="35"/>
  <c r="E80" i="35"/>
  <c r="G79" i="35"/>
  <c r="F79" i="35"/>
  <c r="E79" i="35"/>
  <c r="G78" i="35"/>
  <c r="F78" i="35"/>
  <c r="E78" i="35"/>
  <c r="G77" i="35"/>
  <c r="F77" i="35"/>
  <c r="E77" i="35"/>
  <c r="G76" i="35"/>
  <c r="F76" i="35"/>
  <c r="E76" i="35"/>
  <c r="G75" i="35"/>
  <c r="F75" i="35"/>
  <c r="E75" i="35"/>
  <c r="G74" i="35"/>
  <c r="F74" i="35"/>
  <c r="E74" i="35"/>
  <c r="G73" i="35"/>
  <c r="F73" i="35"/>
  <c r="E73" i="35"/>
  <c r="G72" i="35"/>
  <c r="F72" i="35"/>
  <c r="E72" i="35"/>
  <c r="G71" i="35"/>
  <c r="F71" i="35"/>
  <c r="E71" i="35"/>
  <c r="G70" i="35"/>
  <c r="F70" i="35"/>
  <c r="E70" i="35"/>
  <c r="G69" i="35"/>
  <c r="F69" i="35"/>
  <c r="E69" i="35"/>
  <c r="G68" i="35"/>
  <c r="F68" i="35"/>
  <c r="E68" i="35"/>
  <c r="G67" i="35"/>
  <c r="F67" i="35"/>
  <c r="E67" i="35"/>
  <c r="G66" i="35"/>
  <c r="F66" i="35"/>
  <c r="E66" i="35"/>
  <c r="G65" i="35"/>
  <c r="F65" i="35"/>
  <c r="E65" i="35"/>
  <c r="G64" i="35"/>
  <c r="F64" i="35"/>
  <c r="E64" i="35"/>
  <c r="G63" i="35"/>
  <c r="F63" i="35"/>
  <c r="E63" i="35"/>
  <c r="G62" i="35"/>
  <c r="F62" i="35"/>
  <c r="E62" i="35"/>
  <c r="G61" i="35"/>
  <c r="F61" i="35"/>
  <c r="E61" i="35"/>
  <c r="G60" i="35"/>
  <c r="F60" i="35"/>
  <c r="G59" i="35"/>
  <c r="F59" i="35"/>
  <c r="G58" i="35"/>
  <c r="F58" i="35"/>
  <c r="G57" i="35"/>
  <c r="F57" i="35"/>
  <c r="G56" i="35"/>
  <c r="F56" i="35"/>
  <c r="G55" i="35"/>
  <c r="F55" i="35"/>
  <c r="G54" i="35"/>
  <c r="F54" i="35"/>
  <c r="G53" i="35"/>
  <c r="F53" i="35"/>
  <c r="G52" i="35"/>
  <c r="F52" i="35"/>
  <c r="G51" i="35"/>
  <c r="F51" i="35"/>
  <c r="G50" i="35"/>
  <c r="F50" i="35"/>
  <c r="G49" i="35"/>
  <c r="F49" i="35"/>
  <c r="G48" i="35"/>
  <c r="F48" i="35"/>
  <c r="G47" i="35"/>
  <c r="F47" i="35"/>
  <c r="G46" i="35"/>
  <c r="F46" i="35"/>
  <c r="G45" i="35"/>
  <c r="F45" i="35"/>
  <c r="G44" i="35"/>
  <c r="F44" i="35"/>
  <c r="G43" i="35"/>
  <c r="F43" i="35"/>
  <c r="G42" i="35"/>
  <c r="F42" i="35"/>
  <c r="G41" i="35"/>
  <c r="F41" i="35"/>
  <c r="G40" i="35"/>
  <c r="F40" i="35"/>
  <c r="G39" i="35"/>
  <c r="F39" i="35"/>
  <c r="G38" i="35"/>
  <c r="F38" i="35"/>
  <c r="G37" i="35"/>
  <c r="F37" i="35"/>
  <c r="G36" i="35"/>
  <c r="F36" i="35"/>
  <c r="G35" i="35"/>
  <c r="F35" i="35"/>
  <c r="G34" i="35"/>
  <c r="F34" i="35"/>
  <c r="G33" i="35"/>
  <c r="F33" i="35"/>
  <c r="G32" i="35"/>
  <c r="F32" i="35"/>
  <c r="G31" i="35"/>
  <c r="F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2" i="35"/>
  <c r="G1" i="35"/>
  <c r="C106" i="43"/>
  <c r="C105" i="43"/>
  <c r="C104" i="43"/>
  <c r="C103" i="43"/>
  <c r="C102" i="43"/>
  <c r="C101" i="43"/>
  <c r="C100" i="43"/>
  <c r="C99" i="43"/>
  <c r="C98" i="43"/>
  <c r="C97" i="43"/>
  <c r="C96" i="43"/>
  <c r="C95" i="43"/>
  <c r="C103" i="42"/>
  <c r="C102" i="42"/>
  <c r="C101" i="42"/>
  <c r="C100" i="42"/>
  <c r="C99" i="42"/>
  <c r="C98" i="42"/>
  <c r="C97" i="42"/>
  <c r="C96" i="42"/>
  <c r="C95" i="42"/>
  <c r="C94" i="42"/>
  <c r="C93" i="42"/>
  <c r="C92" i="42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106" i="39"/>
  <c r="C105" i="39"/>
  <c r="C104" i="39"/>
  <c r="C103" i="39"/>
  <c r="C102" i="39"/>
  <c r="C101" i="39"/>
  <c r="C100" i="39"/>
  <c r="C99" i="39"/>
  <c r="C98" i="39"/>
  <c r="C97" i="39"/>
  <c r="C96" i="39"/>
  <c r="C95" i="39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103" i="37"/>
  <c r="C102" i="37"/>
  <c r="C101" i="37"/>
  <c r="C100" i="37"/>
  <c r="C99" i="37"/>
  <c r="C98" i="37"/>
  <c r="C97" i="37"/>
  <c r="C96" i="37"/>
  <c r="C95" i="37"/>
  <c r="C94" i="37"/>
  <c r="C93" i="37"/>
  <c r="C92" i="37"/>
  <c r="C106" i="36"/>
  <c r="C105" i="36"/>
  <c r="C104" i="36"/>
  <c r="C103" i="36"/>
  <c r="C102" i="36"/>
  <c r="C101" i="36"/>
  <c r="C100" i="36"/>
  <c r="C99" i="36"/>
  <c r="C98" i="36"/>
  <c r="C97" i="36"/>
  <c r="C96" i="36"/>
  <c r="C95" i="36"/>
  <c r="C103" i="35"/>
  <c r="C102" i="35"/>
  <c r="C101" i="35"/>
  <c r="C100" i="35"/>
  <c r="C99" i="35"/>
  <c r="C98" i="35"/>
  <c r="C97" i="35"/>
  <c r="C96" i="35"/>
  <c r="C95" i="35"/>
  <c r="C94" i="35"/>
  <c r="C93" i="35"/>
  <c r="C92" i="35"/>
  <c r="F106" i="33"/>
  <c r="F105" i="33"/>
  <c r="F104" i="33"/>
  <c r="F103" i="33"/>
  <c r="F102" i="33"/>
  <c r="G101" i="33"/>
  <c r="G100" i="33"/>
  <c r="G99" i="33"/>
  <c r="G98" i="33"/>
  <c r="G97" i="33"/>
  <c r="G96" i="33"/>
  <c r="G95" i="33"/>
  <c r="G93" i="33"/>
  <c r="F93" i="33"/>
  <c r="E93" i="33"/>
  <c r="G92" i="33"/>
  <c r="F92" i="33"/>
  <c r="E92" i="33"/>
  <c r="G91" i="33"/>
  <c r="F91" i="33"/>
  <c r="E91" i="33"/>
  <c r="G90" i="33"/>
  <c r="F90" i="33"/>
  <c r="E90" i="33"/>
  <c r="G89" i="33"/>
  <c r="F89" i="33"/>
  <c r="E89" i="33"/>
  <c r="G88" i="33"/>
  <c r="F88" i="33"/>
  <c r="E88" i="33"/>
  <c r="G87" i="33"/>
  <c r="F87" i="33"/>
  <c r="E87" i="33"/>
  <c r="G86" i="33"/>
  <c r="F86" i="33"/>
  <c r="E86" i="33"/>
  <c r="G85" i="33"/>
  <c r="F85" i="33"/>
  <c r="E85" i="33"/>
  <c r="G84" i="33"/>
  <c r="F84" i="33"/>
  <c r="E84" i="33"/>
  <c r="G83" i="33"/>
  <c r="F83" i="33"/>
  <c r="E83" i="33"/>
  <c r="G82" i="33"/>
  <c r="F82" i="33"/>
  <c r="E82" i="33"/>
  <c r="G81" i="33"/>
  <c r="F81" i="33"/>
  <c r="E81" i="33"/>
  <c r="G80" i="33"/>
  <c r="F80" i="33"/>
  <c r="E80" i="33"/>
  <c r="G79" i="33"/>
  <c r="F79" i="33"/>
  <c r="E79" i="33"/>
  <c r="G78" i="33"/>
  <c r="F78" i="33"/>
  <c r="E78" i="33"/>
  <c r="G77" i="33"/>
  <c r="F77" i="33"/>
  <c r="E77" i="33"/>
  <c r="G76" i="33"/>
  <c r="F76" i="33"/>
  <c r="E76" i="33"/>
  <c r="G75" i="33"/>
  <c r="F75" i="33"/>
  <c r="E75" i="33"/>
  <c r="G74" i="33"/>
  <c r="F74" i="33"/>
  <c r="E74" i="33"/>
  <c r="G73" i="33"/>
  <c r="F73" i="33"/>
  <c r="E73" i="33"/>
  <c r="G72" i="33"/>
  <c r="F72" i="33"/>
  <c r="E72" i="33"/>
  <c r="G71" i="33"/>
  <c r="F71" i="33"/>
  <c r="E71" i="33"/>
  <c r="G70" i="33"/>
  <c r="F70" i="33"/>
  <c r="E70" i="33"/>
  <c r="G69" i="33"/>
  <c r="F69" i="33"/>
  <c r="E69" i="33"/>
  <c r="G68" i="33"/>
  <c r="F68" i="33"/>
  <c r="E68" i="33"/>
  <c r="G67" i="33"/>
  <c r="F67" i="33"/>
  <c r="E67" i="33"/>
  <c r="G66" i="33"/>
  <c r="F66" i="33"/>
  <c r="E66" i="33"/>
  <c r="G65" i="33"/>
  <c r="F65" i="33"/>
  <c r="E65" i="33"/>
  <c r="G64" i="33"/>
  <c r="F64" i="33"/>
  <c r="E64" i="33"/>
  <c r="G63" i="33"/>
  <c r="F63" i="33"/>
  <c r="E63" i="33"/>
  <c r="G62" i="33"/>
  <c r="F62" i="33"/>
  <c r="G61" i="33"/>
  <c r="F61" i="33"/>
  <c r="G60" i="33"/>
  <c r="F60" i="33"/>
  <c r="G59" i="33"/>
  <c r="F59" i="33"/>
  <c r="G58" i="33"/>
  <c r="F58" i="33"/>
  <c r="G57" i="33"/>
  <c r="F57" i="33"/>
  <c r="G56" i="33"/>
  <c r="F56" i="33"/>
  <c r="G55" i="33"/>
  <c r="F55" i="33"/>
  <c r="G54" i="33"/>
  <c r="F54" i="33"/>
  <c r="G53" i="33"/>
  <c r="F53" i="33"/>
  <c r="G52" i="33"/>
  <c r="F52" i="33"/>
  <c r="G51" i="33"/>
  <c r="F51" i="33"/>
  <c r="G50" i="33"/>
  <c r="F50" i="33"/>
  <c r="G49" i="33"/>
  <c r="F49" i="33"/>
  <c r="G48" i="33"/>
  <c r="F48" i="33"/>
  <c r="G47" i="33"/>
  <c r="F47" i="33"/>
  <c r="G46" i="33"/>
  <c r="F46" i="33"/>
  <c r="G45" i="33"/>
  <c r="F45" i="33"/>
  <c r="G44" i="33"/>
  <c r="F44" i="33"/>
  <c r="G43" i="33"/>
  <c r="F43" i="33"/>
  <c r="G42" i="33"/>
  <c r="F42" i="33"/>
  <c r="G41" i="33"/>
  <c r="F41" i="33"/>
  <c r="G40" i="33"/>
  <c r="F40" i="33"/>
  <c r="G39" i="33"/>
  <c r="F39" i="33"/>
  <c r="G38" i="33"/>
  <c r="F38" i="33"/>
  <c r="G37" i="33"/>
  <c r="F37" i="33"/>
  <c r="G36" i="33"/>
  <c r="F36" i="33"/>
  <c r="G35" i="33"/>
  <c r="F35" i="33"/>
  <c r="G34" i="33"/>
  <c r="F34" i="33"/>
  <c r="G33" i="33"/>
  <c r="F33" i="33"/>
  <c r="G32" i="33"/>
  <c r="F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/>
  <c r="F94" i="33" s="1"/>
  <c r="G2" i="33"/>
  <c r="G1" i="33"/>
  <c r="C106" i="33"/>
  <c r="C105" i="33"/>
  <c r="C104" i="33"/>
  <c r="C103" i="33"/>
  <c r="C102" i="33"/>
  <c r="C101" i="33"/>
  <c r="C100" i="33"/>
  <c r="C99" i="33"/>
  <c r="C98" i="33"/>
  <c r="C97" i="33"/>
  <c r="C96" i="33"/>
  <c r="C95" i="33"/>
  <c r="F98" i="32"/>
  <c r="F97" i="32"/>
  <c r="F96" i="32"/>
  <c r="F95" i="32"/>
  <c r="F94" i="32"/>
  <c r="G93" i="32"/>
  <c r="G92" i="32"/>
  <c r="G91" i="32"/>
  <c r="G90" i="32"/>
  <c r="G89" i="32"/>
  <c r="G88" i="32"/>
  <c r="G87" i="32"/>
  <c r="G85" i="32"/>
  <c r="F85" i="32"/>
  <c r="E85" i="32"/>
  <c r="G84" i="32"/>
  <c r="F84" i="32"/>
  <c r="E84" i="32"/>
  <c r="G83" i="32"/>
  <c r="F83" i="32"/>
  <c r="E83" i="32"/>
  <c r="G82" i="32"/>
  <c r="F82" i="32"/>
  <c r="E82" i="32"/>
  <c r="G81" i="32"/>
  <c r="F81" i="32"/>
  <c r="E81" i="32"/>
  <c r="G80" i="32"/>
  <c r="F80" i="32"/>
  <c r="E80" i="32"/>
  <c r="G79" i="32"/>
  <c r="F79" i="32"/>
  <c r="E79" i="32"/>
  <c r="G78" i="32"/>
  <c r="F78" i="32"/>
  <c r="E78" i="32"/>
  <c r="G77" i="32"/>
  <c r="F77" i="32"/>
  <c r="E77" i="32"/>
  <c r="G76" i="32"/>
  <c r="F76" i="32"/>
  <c r="E76" i="32"/>
  <c r="G75" i="32"/>
  <c r="F75" i="32"/>
  <c r="E75" i="32"/>
  <c r="G74" i="32"/>
  <c r="F74" i="32"/>
  <c r="E74" i="32"/>
  <c r="G73" i="32"/>
  <c r="F73" i="32"/>
  <c r="E73" i="32"/>
  <c r="G72" i="32"/>
  <c r="F72" i="32"/>
  <c r="E72" i="32"/>
  <c r="G71" i="32"/>
  <c r="F71" i="32"/>
  <c r="E71" i="32"/>
  <c r="G70" i="32"/>
  <c r="F70" i="32"/>
  <c r="E70" i="32"/>
  <c r="G69" i="32"/>
  <c r="F69" i="32"/>
  <c r="E69" i="32"/>
  <c r="G68" i="32"/>
  <c r="F68" i="32"/>
  <c r="E68" i="32"/>
  <c r="G67" i="32"/>
  <c r="F67" i="32"/>
  <c r="E67" i="32"/>
  <c r="G66" i="32"/>
  <c r="F66" i="32"/>
  <c r="E66" i="32"/>
  <c r="G65" i="32"/>
  <c r="F65" i="32"/>
  <c r="E65" i="32"/>
  <c r="G64" i="32"/>
  <c r="F64" i="32"/>
  <c r="E64" i="32"/>
  <c r="G63" i="32"/>
  <c r="F63" i="32"/>
  <c r="E63" i="32"/>
  <c r="G62" i="32"/>
  <c r="F62" i="32"/>
  <c r="E62" i="32"/>
  <c r="G61" i="32"/>
  <c r="F61" i="32"/>
  <c r="E61" i="32"/>
  <c r="G60" i="32"/>
  <c r="F60" i="32"/>
  <c r="E60" i="32"/>
  <c r="G59" i="32"/>
  <c r="F59" i="32"/>
  <c r="E59" i="32"/>
  <c r="G58" i="32"/>
  <c r="F58" i="32"/>
  <c r="E58" i="32"/>
  <c r="G57" i="32"/>
  <c r="F57" i="32"/>
  <c r="E57" i="32"/>
  <c r="G56" i="32"/>
  <c r="F56" i="32"/>
  <c r="G55" i="32"/>
  <c r="F55" i="32"/>
  <c r="G54" i="32"/>
  <c r="F54" i="32"/>
  <c r="G53" i="32"/>
  <c r="F53" i="32"/>
  <c r="G52" i="32"/>
  <c r="F52" i="32"/>
  <c r="G51" i="32"/>
  <c r="F51" i="32"/>
  <c r="G50" i="32"/>
  <c r="F50" i="32"/>
  <c r="G49" i="32"/>
  <c r="F49" i="32"/>
  <c r="G48" i="32"/>
  <c r="F48" i="32"/>
  <c r="G47" i="32"/>
  <c r="F47" i="32"/>
  <c r="G46" i="32"/>
  <c r="F46" i="32"/>
  <c r="G45" i="32"/>
  <c r="F45" i="32"/>
  <c r="G44" i="32"/>
  <c r="F44" i="32"/>
  <c r="G43" i="32"/>
  <c r="F43" i="32"/>
  <c r="G42" i="32"/>
  <c r="F42" i="32"/>
  <c r="G41" i="32"/>
  <c r="F41" i="32"/>
  <c r="G40" i="32"/>
  <c r="F40" i="32"/>
  <c r="G39" i="32"/>
  <c r="F39" i="32"/>
  <c r="G38" i="32"/>
  <c r="F38" i="32"/>
  <c r="G37" i="32"/>
  <c r="F37" i="32"/>
  <c r="G36" i="32"/>
  <c r="F36" i="32"/>
  <c r="G35" i="32"/>
  <c r="F35" i="32"/>
  <c r="G34" i="32"/>
  <c r="F34" i="32"/>
  <c r="G33" i="32"/>
  <c r="F33" i="32"/>
  <c r="G32" i="32"/>
  <c r="F32" i="32"/>
  <c r="G31" i="32"/>
  <c r="F31" i="32"/>
  <c r="G30" i="32"/>
  <c r="F30" i="32"/>
  <c r="G29" i="32"/>
  <c r="F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3" i="32"/>
  <c r="G2" i="32"/>
  <c r="G1" i="32"/>
  <c r="C98" i="32"/>
  <c r="C97" i="32"/>
  <c r="C96" i="32"/>
  <c r="C95" i="32"/>
  <c r="C94" i="32"/>
  <c r="C93" i="32"/>
  <c r="C92" i="32"/>
  <c r="C91" i="32"/>
  <c r="C90" i="32"/>
  <c r="C89" i="32"/>
  <c r="C88" i="32"/>
  <c r="C87" i="32"/>
  <c r="G94" i="43" l="1"/>
  <c r="K6" i="43" s="1"/>
  <c r="G94" i="39"/>
  <c r="G94" i="38"/>
  <c r="F94" i="36"/>
  <c r="K5" i="36" s="1"/>
  <c r="F91" i="42"/>
  <c r="K5" i="42" s="1"/>
  <c r="G91" i="42"/>
  <c r="K6" i="42" s="1"/>
  <c r="G91" i="40"/>
  <c r="K6" i="40" s="1"/>
  <c r="G91" i="37"/>
  <c r="K6" i="37" s="1"/>
  <c r="G91" i="35"/>
  <c r="K6" i="35" s="1"/>
  <c r="F94" i="43"/>
  <c r="K5" i="43" s="1"/>
  <c r="K5" i="41"/>
  <c r="G94" i="41"/>
  <c r="K6" i="41" s="1"/>
  <c r="F91" i="40"/>
  <c r="K5" i="40" s="1"/>
  <c r="F94" i="39"/>
  <c r="F94" i="38"/>
  <c r="F91" i="37"/>
  <c r="K5" i="37" s="1"/>
  <c r="G94" i="36"/>
  <c r="K6" i="36" s="1"/>
  <c r="F91" i="35"/>
  <c r="K5" i="35" s="1"/>
  <c r="K5" i="33"/>
  <c r="G94" i="33"/>
  <c r="K6" i="33" s="1"/>
  <c r="G86" i="32"/>
  <c r="K6" i="32" s="1"/>
  <c r="F86" i="32"/>
  <c r="M6" i="42" l="1"/>
  <c r="K7" i="43"/>
  <c r="M6" i="43"/>
  <c r="K7" i="42"/>
  <c r="M6" i="41"/>
  <c r="K7" i="41"/>
  <c r="K7" i="40"/>
  <c r="M6" i="40"/>
  <c r="K7" i="37"/>
  <c r="M6" i="37"/>
  <c r="M6" i="36"/>
  <c r="K7" i="36"/>
  <c r="K7" i="35"/>
  <c r="M6" i="35"/>
  <c r="M6" i="33"/>
  <c r="K7" i="33"/>
  <c r="C103" i="31" l="1"/>
  <c r="C104" i="31"/>
  <c r="C105" i="31"/>
  <c r="C106" i="31"/>
  <c r="C102" i="31"/>
  <c r="G100" i="31"/>
  <c r="C100" i="31"/>
  <c r="C101" i="31"/>
  <c r="C99" i="31"/>
  <c r="G98" i="31"/>
  <c r="G95" i="31"/>
  <c r="C96" i="31"/>
  <c r="C97" i="31"/>
  <c r="C98" i="31"/>
  <c r="C95" i="31"/>
  <c r="E93" i="31"/>
  <c r="F93" i="31"/>
  <c r="G93" i="31"/>
  <c r="E85" i="31"/>
  <c r="F85" i="31"/>
  <c r="G85" i="31"/>
  <c r="E86" i="31"/>
  <c r="F86" i="31"/>
  <c r="G86" i="31"/>
  <c r="E87" i="31"/>
  <c r="F87" i="31"/>
  <c r="G87" i="31"/>
  <c r="E88" i="31"/>
  <c r="F88" i="31"/>
  <c r="G88" i="31"/>
  <c r="E89" i="31"/>
  <c r="F89" i="31"/>
  <c r="G89" i="31"/>
  <c r="E90" i="31"/>
  <c r="F90" i="31"/>
  <c r="G90" i="31"/>
  <c r="E91" i="31"/>
  <c r="F91" i="31"/>
  <c r="G91" i="31"/>
  <c r="E92" i="31"/>
  <c r="F92" i="31"/>
  <c r="G92" i="31"/>
  <c r="E64" i="31"/>
  <c r="F64" i="31"/>
  <c r="E65" i="31"/>
  <c r="F65" i="31"/>
  <c r="E66" i="31"/>
  <c r="F66" i="31"/>
  <c r="E67" i="31"/>
  <c r="F67" i="31"/>
  <c r="E68" i="31"/>
  <c r="F68" i="31"/>
  <c r="E69" i="31"/>
  <c r="F69" i="31"/>
  <c r="E70" i="31"/>
  <c r="F70" i="31"/>
  <c r="E71" i="31"/>
  <c r="F71" i="31"/>
  <c r="E72" i="31"/>
  <c r="F72" i="31"/>
  <c r="E73" i="31"/>
  <c r="F73" i="31"/>
  <c r="E74" i="31"/>
  <c r="F74" i="31"/>
  <c r="E75" i="31"/>
  <c r="F75" i="31"/>
  <c r="E76" i="31"/>
  <c r="F76" i="31"/>
  <c r="E77" i="31"/>
  <c r="F77" i="31"/>
  <c r="E78" i="31"/>
  <c r="F78" i="31"/>
  <c r="E79" i="31"/>
  <c r="F79" i="31"/>
  <c r="E80" i="31"/>
  <c r="F80" i="31"/>
  <c r="E81" i="31"/>
  <c r="F81" i="31"/>
  <c r="E82" i="31"/>
  <c r="F82" i="31"/>
  <c r="E83" i="31"/>
  <c r="F83" i="31"/>
  <c r="E84" i="31"/>
  <c r="F84" i="31"/>
  <c r="E63" i="31"/>
  <c r="F63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32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2" i="31"/>
  <c r="G3" i="31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1" i="31"/>
  <c r="A7" i="1"/>
  <c r="A63" i="31" s="1"/>
  <c r="G94" i="31" l="1"/>
  <c r="F94" i="31"/>
  <c r="A8" i="1"/>
  <c r="A33" i="31" s="1"/>
  <c r="A1" i="31"/>
  <c r="A32" i="31"/>
  <c r="H7" i="1"/>
  <c r="X38" i="28"/>
  <c r="T38" i="28"/>
  <c r="S38" i="28"/>
  <c r="R38" i="28"/>
  <c r="Q38" i="28"/>
  <c r="N38" i="28"/>
  <c r="M38" i="28"/>
  <c r="L38" i="28"/>
  <c r="K38" i="28"/>
  <c r="J38" i="28"/>
  <c r="G38" i="28"/>
  <c r="G39" i="28"/>
  <c r="E38" i="28"/>
  <c r="E39" i="28"/>
  <c r="E40" i="28" s="1"/>
  <c r="C38" i="28"/>
  <c r="C39" i="28" s="1"/>
  <c r="C40" i="28" s="1"/>
  <c r="B38" i="28"/>
  <c r="B39" i="28"/>
  <c r="B40" i="28" s="1"/>
  <c r="U37" i="28"/>
  <c r="O37" i="28"/>
  <c r="H37" i="28"/>
  <c r="U36" i="28"/>
  <c r="O36" i="28"/>
  <c r="Z36" i="28" s="1"/>
  <c r="H36" i="28"/>
  <c r="U35" i="28"/>
  <c r="O35" i="28"/>
  <c r="H35" i="28"/>
  <c r="U34" i="28"/>
  <c r="Z34" i="28" s="1"/>
  <c r="O34" i="28"/>
  <c r="H34" i="28"/>
  <c r="U33" i="28"/>
  <c r="O33" i="28"/>
  <c r="H33" i="28"/>
  <c r="U32" i="28"/>
  <c r="O32" i="28"/>
  <c r="Z32" i="28" s="1"/>
  <c r="H32" i="28"/>
  <c r="U31" i="28"/>
  <c r="O31" i="28"/>
  <c r="H31" i="28"/>
  <c r="U30" i="28"/>
  <c r="O30" i="28"/>
  <c r="Z30" i="28"/>
  <c r="H30" i="28"/>
  <c r="U29" i="28"/>
  <c r="O29" i="28"/>
  <c r="H29" i="28"/>
  <c r="U28" i="28"/>
  <c r="O28" i="28"/>
  <c r="Z28" i="28" s="1"/>
  <c r="H28" i="28"/>
  <c r="U27" i="28"/>
  <c r="O27" i="28"/>
  <c r="H27" i="28"/>
  <c r="U26" i="28"/>
  <c r="Z26" i="28" s="1"/>
  <c r="O26" i="28"/>
  <c r="H26" i="28"/>
  <c r="U25" i="28"/>
  <c r="O25" i="28"/>
  <c r="H25" i="28"/>
  <c r="U24" i="28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O24" i="28"/>
  <c r="H24" i="28"/>
  <c r="O23" i="28"/>
  <c r="Z23" i="28" s="1"/>
  <c r="H23" i="28"/>
  <c r="O22" i="28"/>
  <c r="Z22" i="28"/>
  <c r="H22" i="28"/>
  <c r="O21" i="28"/>
  <c r="Z21" i="28" s="1"/>
  <c r="H21" i="28"/>
  <c r="O20" i="28"/>
  <c r="Z20" i="28"/>
  <c r="H20" i="28"/>
  <c r="O19" i="28"/>
  <c r="Z19" i="28" s="1"/>
  <c r="H19" i="28"/>
  <c r="O18" i="28"/>
  <c r="Z18" i="28"/>
  <c r="H18" i="28"/>
  <c r="O17" i="28"/>
  <c r="Z17" i="28" s="1"/>
  <c r="H17" i="28"/>
  <c r="O16" i="28"/>
  <c r="Z16" i="28"/>
  <c r="H16" i="28"/>
  <c r="O15" i="28"/>
  <c r="Z15" i="28" s="1"/>
  <c r="H15" i="28"/>
  <c r="O14" i="28"/>
  <c r="Z14" i="28"/>
  <c r="H14" i="28"/>
  <c r="O13" i="28"/>
  <c r="Z13" i="28" s="1"/>
  <c r="H13" i="28"/>
  <c r="O12" i="28"/>
  <c r="Z12" i="28"/>
  <c r="H12" i="28"/>
  <c r="O11" i="28"/>
  <c r="Z11" i="28" s="1"/>
  <c r="H11" i="28"/>
  <c r="O10" i="28"/>
  <c r="Z10" i="28"/>
  <c r="H10" i="28"/>
  <c r="O9" i="28"/>
  <c r="Z9" i="28" s="1"/>
  <c r="H9" i="28"/>
  <c r="O8" i="28"/>
  <c r="Z8" i="28"/>
  <c r="H8" i="28"/>
  <c r="O7" i="28"/>
  <c r="Z7" i="28" s="1"/>
  <c r="H7" i="28"/>
  <c r="G37" i="27"/>
  <c r="G38" i="27"/>
  <c r="X37" i="27"/>
  <c r="T37" i="27"/>
  <c r="S37" i="27"/>
  <c r="R37" i="27"/>
  <c r="Q37" i="27"/>
  <c r="N37" i="27"/>
  <c r="M37" i="27"/>
  <c r="L37" i="27"/>
  <c r="K37" i="27"/>
  <c r="J37" i="27"/>
  <c r="E37" i="27"/>
  <c r="E38" i="27"/>
  <c r="E39" i="27" s="1"/>
  <c r="C37" i="27"/>
  <c r="C38" i="27" s="1"/>
  <c r="C39" i="27" s="1"/>
  <c r="B37" i="27"/>
  <c r="B38" i="27"/>
  <c r="B39" i="27" s="1"/>
  <c r="U36" i="27"/>
  <c r="O36" i="27"/>
  <c r="Z36" i="27"/>
  <c r="H36" i="27"/>
  <c r="U35" i="27"/>
  <c r="O35" i="27"/>
  <c r="Z35" i="27"/>
  <c r="H35" i="27"/>
  <c r="U34" i="27"/>
  <c r="O34" i="27"/>
  <c r="Z34" i="27"/>
  <c r="H34" i="27"/>
  <c r="U33" i="27"/>
  <c r="O33" i="27"/>
  <c r="Z33" i="27"/>
  <c r="H33" i="27"/>
  <c r="U32" i="27"/>
  <c r="O32" i="27"/>
  <c r="Z32" i="27"/>
  <c r="H32" i="27"/>
  <c r="U31" i="27"/>
  <c r="O31" i="27"/>
  <c r="Z31" i="27"/>
  <c r="H31" i="27"/>
  <c r="U30" i="27"/>
  <c r="O30" i="27"/>
  <c r="Z30" i="27"/>
  <c r="H30" i="27"/>
  <c r="U29" i="27"/>
  <c r="O29" i="27"/>
  <c r="Z29" i="27"/>
  <c r="H29" i="27"/>
  <c r="U28" i="27"/>
  <c r="O28" i="27"/>
  <c r="Z28" i="27"/>
  <c r="H28" i="27"/>
  <c r="U27" i="27"/>
  <c r="O27" i="27"/>
  <c r="Z27" i="27"/>
  <c r="H27" i="27"/>
  <c r="U26" i="27"/>
  <c r="O26" i="27"/>
  <c r="Z26" i="27"/>
  <c r="H26" i="27"/>
  <c r="U25" i="27"/>
  <c r="O25" i="27"/>
  <c r="Z25" i="27"/>
  <c r="H25" i="27"/>
  <c r="U24" i="27"/>
  <c r="O24" i="27"/>
  <c r="Z24" i="27"/>
  <c r="H24" i="27"/>
  <c r="U23" i="27"/>
  <c r="O23" i="27"/>
  <c r="Z23" i="27"/>
  <c r="H23" i="27"/>
  <c r="U22" i="27"/>
  <c r="O22" i="27"/>
  <c r="Z22" i="27"/>
  <c r="H22" i="27"/>
  <c r="U21" i="27"/>
  <c r="O21" i="27"/>
  <c r="Z21" i="27"/>
  <c r="H21" i="27"/>
  <c r="U20" i="27"/>
  <c r="O20" i="27"/>
  <c r="Z20" i="27"/>
  <c r="H20" i="27"/>
  <c r="U19" i="27"/>
  <c r="O19" i="27"/>
  <c r="Z19" i="27"/>
  <c r="H19" i="27"/>
  <c r="U18" i="27"/>
  <c r="O18" i="27"/>
  <c r="Z18" i="27"/>
  <c r="H18" i="27"/>
  <c r="U17" i="27"/>
  <c r="O17" i="27"/>
  <c r="Z17" i="27"/>
  <c r="H17" i="27"/>
  <c r="O16" i="27"/>
  <c r="U16" i="27"/>
  <c r="Z16" i="27"/>
  <c r="H16" i="27"/>
  <c r="U15" i="27"/>
  <c r="O15" i="27"/>
  <c r="Z15" i="27"/>
  <c r="H15" i="27"/>
  <c r="O14" i="27"/>
  <c r="U14" i="27"/>
  <c r="Z14" i="27"/>
  <c r="H14" i="27"/>
  <c r="U13" i="27"/>
  <c r="O13" i="27"/>
  <c r="Z13" i="27"/>
  <c r="H13" i="27"/>
  <c r="O12" i="27"/>
  <c r="U12" i="27"/>
  <c r="Z12" i="27"/>
  <c r="H12" i="27"/>
  <c r="U11" i="27"/>
  <c r="O11" i="27"/>
  <c r="Z11" i="27"/>
  <c r="H11" i="27"/>
  <c r="O10" i="27"/>
  <c r="U10" i="27"/>
  <c r="Z10" i="27"/>
  <c r="H10" i="27"/>
  <c r="U9" i="27"/>
  <c r="O9" i="27"/>
  <c r="Z9" i="27"/>
  <c r="H9" i="27"/>
  <c r="O8" i="27"/>
  <c r="U8" i="27"/>
  <c r="Z8" i="27"/>
  <c r="H8" i="27"/>
  <c r="U7" i="27"/>
  <c r="U37" i="27" s="1"/>
  <c r="O7" i="27"/>
  <c r="Z7" i="27" s="1"/>
  <c r="H7" i="27"/>
  <c r="E38" i="26"/>
  <c r="E39" i="26"/>
  <c r="E40" i="26" s="1"/>
  <c r="B38" i="26"/>
  <c r="B39" i="26" s="1"/>
  <c r="B40" i="26" s="1"/>
  <c r="X38" i="26"/>
  <c r="T38" i="26"/>
  <c r="S38" i="26"/>
  <c r="R38" i="26"/>
  <c r="Q38" i="26"/>
  <c r="N38" i="26"/>
  <c r="M38" i="26"/>
  <c r="L38" i="26"/>
  <c r="K38" i="26"/>
  <c r="J38" i="26"/>
  <c r="G38" i="26"/>
  <c r="G39" i="26"/>
  <c r="C38" i="26"/>
  <c r="C39" i="26"/>
  <c r="C40" i="26" s="1"/>
  <c r="O37" i="26"/>
  <c r="Z37" i="26" s="1"/>
  <c r="U37" i="26"/>
  <c r="H37" i="26"/>
  <c r="U36" i="26"/>
  <c r="Z36" i="26" s="1"/>
  <c r="O36" i="26"/>
  <c r="H36" i="26"/>
  <c r="O35" i="26"/>
  <c r="Z35" i="26" s="1"/>
  <c r="U35" i="26"/>
  <c r="H35" i="26"/>
  <c r="U34" i="26"/>
  <c r="Z34" i="26" s="1"/>
  <c r="O34" i="26"/>
  <c r="H34" i="26"/>
  <c r="O33" i="26"/>
  <c r="Z33" i="26" s="1"/>
  <c r="U33" i="26"/>
  <c r="H33" i="26"/>
  <c r="U32" i="26"/>
  <c r="Z32" i="26" s="1"/>
  <c r="O32" i="26"/>
  <c r="H32" i="26"/>
  <c r="O31" i="26"/>
  <c r="Z31" i="26" s="1"/>
  <c r="U31" i="26"/>
  <c r="H31" i="26"/>
  <c r="U30" i="26"/>
  <c r="Z30" i="26" s="1"/>
  <c r="O30" i="26"/>
  <c r="H30" i="26"/>
  <c r="O29" i="26"/>
  <c r="Z29" i="26" s="1"/>
  <c r="U29" i="26"/>
  <c r="H29" i="26"/>
  <c r="U28" i="26"/>
  <c r="Z28" i="26" s="1"/>
  <c r="O28" i="26"/>
  <c r="H28" i="26"/>
  <c r="O27" i="26"/>
  <c r="Z27" i="26" s="1"/>
  <c r="U27" i="26"/>
  <c r="H27" i="26"/>
  <c r="U26" i="26"/>
  <c r="Z26" i="26" s="1"/>
  <c r="O26" i="26"/>
  <c r="H26" i="26"/>
  <c r="O25" i="26"/>
  <c r="Z25" i="26" s="1"/>
  <c r="U25" i="26"/>
  <c r="H25" i="26"/>
  <c r="U24" i="26"/>
  <c r="Z24" i="26" s="1"/>
  <c r="O24" i="26"/>
  <c r="H24" i="26"/>
  <c r="O23" i="26"/>
  <c r="Z23" i="26" s="1"/>
  <c r="U23" i="26"/>
  <c r="H23" i="26"/>
  <c r="U22" i="26"/>
  <c r="Z22" i="26" s="1"/>
  <c r="O22" i="26"/>
  <c r="H22" i="26"/>
  <c r="O21" i="26"/>
  <c r="Z21" i="26" s="1"/>
  <c r="U21" i="26"/>
  <c r="H21" i="26"/>
  <c r="U20" i="26"/>
  <c r="Z20" i="26" s="1"/>
  <c r="O20" i="26"/>
  <c r="H20" i="26"/>
  <c r="O19" i="26"/>
  <c r="Z19" i="26" s="1"/>
  <c r="U19" i="26"/>
  <c r="H19" i="26"/>
  <c r="U18" i="26"/>
  <c r="Z18" i="26" s="1"/>
  <c r="O18" i="26"/>
  <c r="H18" i="26"/>
  <c r="O17" i="26"/>
  <c r="Z17" i="26" s="1"/>
  <c r="U17" i="26"/>
  <c r="H17" i="26"/>
  <c r="U16" i="26"/>
  <c r="O16" i="26"/>
  <c r="Z16" i="26" s="1"/>
  <c r="H16" i="26"/>
  <c r="O15" i="26"/>
  <c r="Z15" i="26" s="1"/>
  <c r="U15" i="26"/>
  <c r="H15" i="26"/>
  <c r="U14" i="26"/>
  <c r="O14" i="26"/>
  <c r="Z14" i="26" s="1"/>
  <c r="H14" i="26"/>
  <c r="O13" i="26"/>
  <c r="Z13" i="26" s="1"/>
  <c r="U13" i="26"/>
  <c r="H13" i="26"/>
  <c r="U12" i="26"/>
  <c r="O12" i="26"/>
  <c r="Z12" i="26" s="1"/>
  <c r="H12" i="26"/>
  <c r="O11" i="26"/>
  <c r="Z11" i="26" s="1"/>
  <c r="U11" i="26"/>
  <c r="H11" i="26"/>
  <c r="U10" i="26"/>
  <c r="O10" i="26"/>
  <c r="Z10" i="26" s="1"/>
  <c r="H10" i="26"/>
  <c r="O9" i="26"/>
  <c r="Z9" i="26" s="1"/>
  <c r="U9" i="26"/>
  <c r="H9" i="26"/>
  <c r="U8" i="26"/>
  <c r="O8" i="26"/>
  <c r="Z8" i="26" s="1"/>
  <c r="H8" i="26"/>
  <c r="U7" i="26"/>
  <c r="U38" i="26"/>
  <c r="O7" i="26"/>
  <c r="Z7" i="26" s="1"/>
  <c r="H7" i="26"/>
  <c r="H38" i="26"/>
  <c r="E37" i="25"/>
  <c r="E38" i="25" s="1"/>
  <c r="E39" i="25" s="1"/>
  <c r="C37" i="25"/>
  <c r="C38" i="25" s="1"/>
  <c r="C39" i="25" s="1"/>
  <c r="X37" i="25"/>
  <c r="T37" i="25"/>
  <c r="S37" i="25"/>
  <c r="R37" i="25"/>
  <c r="Q37" i="25"/>
  <c r="N37" i="25"/>
  <c r="M37" i="25"/>
  <c r="L37" i="25"/>
  <c r="K37" i="25"/>
  <c r="J37" i="25"/>
  <c r="G37" i="25"/>
  <c r="G38" i="25" s="1"/>
  <c r="B37" i="25"/>
  <c r="B38" i="25"/>
  <c r="B39" i="25" s="1"/>
  <c r="U36" i="25"/>
  <c r="O36" i="25"/>
  <c r="Z36" i="25"/>
  <c r="H36" i="25"/>
  <c r="U35" i="25"/>
  <c r="O35" i="25"/>
  <c r="Z35" i="25"/>
  <c r="H35" i="25"/>
  <c r="U34" i="25"/>
  <c r="O34" i="25"/>
  <c r="Z34" i="25"/>
  <c r="H34" i="25"/>
  <c r="U33" i="25"/>
  <c r="O33" i="25"/>
  <c r="Z33" i="25"/>
  <c r="H33" i="25"/>
  <c r="U32" i="25"/>
  <c r="O32" i="25"/>
  <c r="Z32" i="25"/>
  <c r="H32" i="25"/>
  <c r="U31" i="25"/>
  <c r="O31" i="25"/>
  <c r="Z31" i="25"/>
  <c r="H31" i="25"/>
  <c r="U30" i="25"/>
  <c r="O30" i="25"/>
  <c r="Z30" i="25"/>
  <c r="H30" i="25"/>
  <c r="U29" i="25"/>
  <c r="O29" i="25"/>
  <c r="Z29" i="25"/>
  <c r="H29" i="25"/>
  <c r="U28" i="25"/>
  <c r="O28" i="25"/>
  <c r="Z28" i="25"/>
  <c r="H28" i="25"/>
  <c r="U27" i="25"/>
  <c r="O27" i="25"/>
  <c r="Z27" i="25"/>
  <c r="H27" i="25"/>
  <c r="U26" i="25"/>
  <c r="O26" i="25"/>
  <c r="Z26" i="25"/>
  <c r="H26" i="25"/>
  <c r="U25" i="25"/>
  <c r="O25" i="25"/>
  <c r="Z25" i="25"/>
  <c r="H25" i="25"/>
  <c r="U24" i="25"/>
  <c r="O24" i="25"/>
  <c r="Z24" i="25"/>
  <c r="H24" i="25"/>
  <c r="U23" i="25"/>
  <c r="O23" i="25"/>
  <c r="Z23" i="25"/>
  <c r="H23" i="25"/>
  <c r="U22" i="25"/>
  <c r="O22" i="25"/>
  <c r="Z22" i="25"/>
  <c r="H22" i="25"/>
  <c r="U21" i="25"/>
  <c r="O21" i="25"/>
  <c r="Z21" i="25"/>
  <c r="H21" i="25"/>
  <c r="U20" i="25"/>
  <c r="O20" i="25"/>
  <c r="Z20" i="25"/>
  <c r="H20" i="25"/>
  <c r="U19" i="25"/>
  <c r="O19" i="25"/>
  <c r="Z19" i="25"/>
  <c r="H19" i="25"/>
  <c r="U18" i="25"/>
  <c r="O18" i="25"/>
  <c r="Z18" i="25"/>
  <c r="H18" i="25"/>
  <c r="U17" i="25"/>
  <c r="O17" i="25"/>
  <c r="Z17" i="25"/>
  <c r="H17" i="25"/>
  <c r="U16" i="25"/>
  <c r="O16" i="25"/>
  <c r="Z16" i="25"/>
  <c r="H16" i="25"/>
  <c r="U15" i="25"/>
  <c r="O15" i="25"/>
  <c r="Z15" i="25"/>
  <c r="H15" i="25"/>
  <c r="U14" i="25"/>
  <c r="O14" i="25"/>
  <c r="Z14" i="25"/>
  <c r="H14" i="25"/>
  <c r="U13" i="25"/>
  <c r="O13" i="25"/>
  <c r="Z13" i="25"/>
  <c r="H13" i="25"/>
  <c r="U12" i="25"/>
  <c r="O12" i="25"/>
  <c r="Z12" i="25"/>
  <c r="H12" i="25"/>
  <c r="U11" i="25"/>
  <c r="O11" i="25"/>
  <c r="Z11" i="25"/>
  <c r="H11" i="25"/>
  <c r="U10" i="25"/>
  <c r="O10" i="25"/>
  <c r="Z10" i="25"/>
  <c r="H10" i="25"/>
  <c r="U9" i="25"/>
  <c r="O9" i="25"/>
  <c r="Z9" i="25"/>
  <c r="H9" i="25"/>
  <c r="U8" i="25"/>
  <c r="O8" i="25"/>
  <c r="Z8" i="25"/>
  <c r="H8" i="25"/>
  <c r="U7" i="25"/>
  <c r="U37" i="25"/>
  <c r="O7" i="25"/>
  <c r="Z7" i="25" s="1"/>
  <c r="H7" i="25"/>
  <c r="H37" i="25"/>
  <c r="E38" i="24"/>
  <c r="E39" i="24" s="1"/>
  <c r="B38" i="24"/>
  <c r="B39" i="24"/>
  <c r="X38" i="24"/>
  <c r="T38" i="24"/>
  <c r="S38" i="24"/>
  <c r="R38" i="24"/>
  <c r="Q38" i="24"/>
  <c r="N38" i="24"/>
  <c r="F106" i="39" s="1"/>
  <c r="M38" i="24"/>
  <c r="F105" i="39" s="1"/>
  <c r="L38" i="24"/>
  <c r="F102" i="39" s="1"/>
  <c r="K5" i="39" s="1"/>
  <c r="K38" i="24"/>
  <c r="F104" i="39" s="1"/>
  <c r="J38" i="24"/>
  <c r="F103" i="39" s="1"/>
  <c r="G38" i="24"/>
  <c r="G39" i="24" s="1"/>
  <c r="G95" i="39" s="1"/>
  <c r="C38" i="24"/>
  <c r="C39" i="24" s="1"/>
  <c r="U37" i="24"/>
  <c r="O37" i="24"/>
  <c r="Z37" i="24" s="1"/>
  <c r="H37" i="24"/>
  <c r="U36" i="24"/>
  <c r="O36" i="24"/>
  <c r="H36" i="24"/>
  <c r="U35" i="24"/>
  <c r="O35" i="24"/>
  <c r="Z35" i="24" s="1"/>
  <c r="H35" i="24"/>
  <c r="U34" i="24"/>
  <c r="O34" i="24"/>
  <c r="Z34" i="24" s="1"/>
  <c r="H34" i="24"/>
  <c r="U33" i="24"/>
  <c r="O33" i="24"/>
  <c r="Z33" i="24" s="1"/>
  <c r="H33" i="24"/>
  <c r="U32" i="24"/>
  <c r="O32" i="24"/>
  <c r="H32" i="24"/>
  <c r="U31" i="24"/>
  <c r="O31" i="24"/>
  <c r="Z31" i="24" s="1"/>
  <c r="H31" i="24"/>
  <c r="U30" i="24"/>
  <c r="O30" i="24"/>
  <c r="Z30" i="24" s="1"/>
  <c r="H30" i="24"/>
  <c r="U29" i="24"/>
  <c r="O29" i="24"/>
  <c r="Z29" i="24" s="1"/>
  <c r="H29" i="24"/>
  <c r="U28" i="24"/>
  <c r="O28" i="24"/>
  <c r="H28" i="24"/>
  <c r="U27" i="24"/>
  <c r="O27" i="24"/>
  <c r="Z27" i="24" s="1"/>
  <c r="H27" i="24"/>
  <c r="U26" i="24"/>
  <c r="O26" i="24"/>
  <c r="Z26" i="24" s="1"/>
  <c r="H26" i="24"/>
  <c r="U25" i="24"/>
  <c r="O25" i="24"/>
  <c r="Z25" i="24" s="1"/>
  <c r="H25" i="24"/>
  <c r="U24" i="24"/>
  <c r="O24" i="24"/>
  <c r="H24" i="24"/>
  <c r="U23" i="24"/>
  <c r="O23" i="24"/>
  <c r="Z23" i="24" s="1"/>
  <c r="H23" i="24"/>
  <c r="U22" i="24"/>
  <c r="O22" i="24"/>
  <c r="Z22" i="24" s="1"/>
  <c r="H22" i="24"/>
  <c r="U21" i="24"/>
  <c r="O21" i="24"/>
  <c r="Z21" i="24" s="1"/>
  <c r="H21" i="24"/>
  <c r="U20" i="24"/>
  <c r="O20" i="24"/>
  <c r="H20" i="24"/>
  <c r="U19" i="24"/>
  <c r="O19" i="24"/>
  <c r="Z19" i="24" s="1"/>
  <c r="H19" i="24"/>
  <c r="U18" i="24"/>
  <c r="O18" i="24"/>
  <c r="Z18" i="24" s="1"/>
  <c r="H18" i="24"/>
  <c r="U17" i="24"/>
  <c r="O17" i="24"/>
  <c r="Z17" i="24" s="1"/>
  <c r="H17" i="24"/>
  <c r="U16" i="24"/>
  <c r="O16" i="24"/>
  <c r="H16" i="24"/>
  <c r="U15" i="24"/>
  <c r="O15" i="24"/>
  <c r="Z15" i="24" s="1"/>
  <c r="H15" i="24"/>
  <c r="U14" i="24"/>
  <c r="O14" i="24"/>
  <c r="Z14" i="24" s="1"/>
  <c r="H14" i="24"/>
  <c r="U13" i="24"/>
  <c r="O13" i="24"/>
  <c r="Z13" i="24" s="1"/>
  <c r="H13" i="24"/>
  <c r="U12" i="24"/>
  <c r="O12" i="24"/>
  <c r="H12" i="24"/>
  <c r="U11" i="24"/>
  <c r="O11" i="24"/>
  <c r="Z11" i="24" s="1"/>
  <c r="H11" i="24"/>
  <c r="U10" i="24"/>
  <c r="O10" i="24"/>
  <c r="Z10" i="24" s="1"/>
  <c r="H10" i="24"/>
  <c r="U9" i="24"/>
  <c r="O9" i="24"/>
  <c r="Z9" i="24" s="1"/>
  <c r="H9" i="24"/>
  <c r="U8" i="24"/>
  <c r="O8" i="24"/>
  <c r="H8" i="24"/>
  <c r="U7" i="24"/>
  <c r="Z7" i="24" s="1"/>
  <c r="U38" i="24"/>
  <c r="O7" i="24"/>
  <c r="H7" i="24"/>
  <c r="X38" i="23"/>
  <c r="W38" i="23"/>
  <c r="T38" i="23"/>
  <c r="S38" i="23"/>
  <c r="R38" i="23"/>
  <c r="Q38" i="23"/>
  <c r="N38" i="23"/>
  <c r="M38" i="23"/>
  <c r="F105" i="38" s="1"/>
  <c r="L38" i="23"/>
  <c r="F102" i="38" s="1"/>
  <c r="K38" i="23"/>
  <c r="F104" i="38" s="1"/>
  <c r="J38" i="23"/>
  <c r="F103" i="38" s="1"/>
  <c r="G38" i="23"/>
  <c r="G39" i="23" s="1"/>
  <c r="E38" i="23"/>
  <c r="E39" i="23" s="1"/>
  <c r="E40" i="23" s="1"/>
  <c r="C38" i="23"/>
  <c r="C39" i="23"/>
  <c r="C40" i="23" s="1"/>
  <c r="B38" i="23"/>
  <c r="B39" i="23" s="1"/>
  <c r="U37" i="23"/>
  <c r="O37" i="23"/>
  <c r="Z37" i="23" s="1"/>
  <c r="H37" i="23"/>
  <c r="U36" i="23"/>
  <c r="O36" i="23"/>
  <c r="Z36" i="23" s="1"/>
  <c r="H36" i="23"/>
  <c r="U35" i="23"/>
  <c r="O35" i="23"/>
  <c r="Z35" i="23" s="1"/>
  <c r="H35" i="23"/>
  <c r="U34" i="23"/>
  <c r="O34" i="23"/>
  <c r="Z34" i="23" s="1"/>
  <c r="H34" i="23"/>
  <c r="U33" i="23"/>
  <c r="O33" i="23"/>
  <c r="Z33" i="23" s="1"/>
  <c r="H33" i="23"/>
  <c r="U32" i="23"/>
  <c r="O32" i="23"/>
  <c r="H32" i="23"/>
  <c r="U31" i="23"/>
  <c r="O31" i="23"/>
  <c r="Z31" i="23" s="1"/>
  <c r="H31" i="23"/>
  <c r="U30" i="23"/>
  <c r="O30" i="23"/>
  <c r="H30" i="23"/>
  <c r="U29" i="23"/>
  <c r="O29" i="23"/>
  <c r="Z29" i="23" s="1"/>
  <c r="H29" i="23"/>
  <c r="U28" i="23"/>
  <c r="O28" i="23"/>
  <c r="H28" i="23"/>
  <c r="U27" i="23"/>
  <c r="O27" i="23"/>
  <c r="Z27" i="23" s="1"/>
  <c r="H27" i="23"/>
  <c r="U26" i="23"/>
  <c r="O26" i="23"/>
  <c r="H26" i="23"/>
  <c r="U25" i="23"/>
  <c r="O25" i="23"/>
  <c r="Z25" i="23" s="1"/>
  <c r="H25" i="23"/>
  <c r="U24" i="23"/>
  <c r="O24" i="23"/>
  <c r="Z24" i="23" s="1"/>
  <c r="H24" i="23"/>
  <c r="U23" i="23"/>
  <c r="O23" i="23"/>
  <c r="Z23" i="23" s="1"/>
  <c r="H23" i="23"/>
  <c r="U22" i="23"/>
  <c r="O22" i="23"/>
  <c r="Z22" i="23" s="1"/>
  <c r="H22" i="23"/>
  <c r="U21" i="23"/>
  <c r="O21" i="23"/>
  <c r="Z21" i="23" s="1"/>
  <c r="H21" i="23"/>
  <c r="U20" i="23"/>
  <c r="O20" i="23"/>
  <c r="Z20" i="23" s="1"/>
  <c r="H20" i="23"/>
  <c r="U19" i="23"/>
  <c r="O19" i="23"/>
  <c r="Z19" i="23" s="1"/>
  <c r="H19" i="23"/>
  <c r="U18" i="23"/>
  <c r="O18" i="23"/>
  <c r="Z18" i="23" s="1"/>
  <c r="H18" i="23"/>
  <c r="U17" i="23"/>
  <c r="O17" i="23"/>
  <c r="Z17" i="23" s="1"/>
  <c r="H17" i="23"/>
  <c r="U16" i="23"/>
  <c r="O16" i="23"/>
  <c r="Z16" i="23" s="1"/>
  <c r="H16" i="23"/>
  <c r="U15" i="23"/>
  <c r="O15" i="23"/>
  <c r="Z15" i="23" s="1"/>
  <c r="H15" i="23"/>
  <c r="U14" i="23"/>
  <c r="O14" i="23"/>
  <c r="Z14" i="23" s="1"/>
  <c r="H14" i="23"/>
  <c r="U13" i="23"/>
  <c r="O13" i="23"/>
  <c r="Z13" i="23" s="1"/>
  <c r="H13" i="23"/>
  <c r="U12" i="23"/>
  <c r="O12" i="23"/>
  <c r="Z12" i="23" s="1"/>
  <c r="H12" i="23"/>
  <c r="U11" i="23"/>
  <c r="O11" i="23"/>
  <c r="Z11" i="23" s="1"/>
  <c r="H11" i="23"/>
  <c r="U10" i="23"/>
  <c r="O10" i="23"/>
  <c r="Z10" i="23" s="1"/>
  <c r="H10" i="23"/>
  <c r="H38" i="23" s="1"/>
  <c r="U9" i="23"/>
  <c r="O9" i="23"/>
  <c r="Z9" i="23" s="1"/>
  <c r="H9" i="23"/>
  <c r="U8" i="23"/>
  <c r="O8" i="23"/>
  <c r="Z8" i="23" s="1"/>
  <c r="H8" i="23"/>
  <c r="U7" i="23"/>
  <c r="O7" i="23"/>
  <c r="Z7" i="23" s="1"/>
  <c r="H7" i="23"/>
  <c r="X37" i="21"/>
  <c r="T37" i="21"/>
  <c r="S37" i="21"/>
  <c r="R37" i="21"/>
  <c r="Q37" i="21"/>
  <c r="N37" i="21"/>
  <c r="M37" i="21"/>
  <c r="L37" i="21"/>
  <c r="K37" i="21"/>
  <c r="J37" i="21"/>
  <c r="G37" i="21"/>
  <c r="G38" i="21"/>
  <c r="E37" i="21"/>
  <c r="E38" i="21"/>
  <c r="E39" i="21" s="1"/>
  <c r="C37" i="21"/>
  <c r="C38" i="21" s="1"/>
  <c r="C39" i="21" s="1"/>
  <c r="B37" i="21"/>
  <c r="B38" i="21"/>
  <c r="B39" i="21" s="1"/>
  <c r="U36" i="21"/>
  <c r="Z36" i="21" s="1"/>
  <c r="O36" i="21"/>
  <c r="H36" i="21"/>
  <c r="U35" i="21"/>
  <c r="Z35" i="21" s="1"/>
  <c r="O35" i="21"/>
  <c r="H35" i="21"/>
  <c r="U34" i="21"/>
  <c r="O34" i="21"/>
  <c r="H34" i="21"/>
  <c r="U33" i="21"/>
  <c r="O33" i="21"/>
  <c r="H33" i="21"/>
  <c r="U32" i="21"/>
  <c r="O32" i="21"/>
  <c r="Z32" i="21"/>
  <c r="H32" i="21"/>
  <c r="U31" i="21"/>
  <c r="O31" i="21"/>
  <c r="Z31" i="21"/>
  <c r="H31" i="21"/>
  <c r="U30" i="21"/>
  <c r="O30" i="21"/>
  <c r="Z30" i="21"/>
  <c r="H30" i="21"/>
  <c r="U29" i="21"/>
  <c r="O29" i="21"/>
  <c r="H29" i="21"/>
  <c r="U28" i="21"/>
  <c r="O28" i="21"/>
  <c r="Z28" i="21" s="1"/>
  <c r="H28" i="21"/>
  <c r="U27" i="21"/>
  <c r="O27" i="21"/>
  <c r="Z27" i="21" s="1"/>
  <c r="H27" i="21"/>
  <c r="U26" i="21"/>
  <c r="O26" i="21"/>
  <c r="H26" i="21"/>
  <c r="U25" i="21"/>
  <c r="O25" i="21"/>
  <c r="H25" i="21"/>
  <c r="U24" i="21"/>
  <c r="O24" i="21"/>
  <c r="Z24" i="21" s="1"/>
  <c r="H24" i="21"/>
  <c r="U23" i="21"/>
  <c r="O23" i="21"/>
  <c r="Z23" i="21" s="1"/>
  <c r="H23" i="21"/>
  <c r="U22" i="21"/>
  <c r="O22" i="21"/>
  <c r="Z22" i="21" s="1"/>
  <c r="H22" i="21"/>
  <c r="U21" i="21"/>
  <c r="O21" i="21"/>
  <c r="H21" i="21"/>
  <c r="U20" i="21"/>
  <c r="O20" i="21"/>
  <c r="Z20" i="21"/>
  <c r="H20" i="21"/>
  <c r="U19" i="21"/>
  <c r="O19" i="21"/>
  <c r="Z19" i="21"/>
  <c r="H19" i="21"/>
  <c r="U18" i="21"/>
  <c r="O18" i="21"/>
  <c r="H18" i="21"/>
  <c r="U17" i="21"/>
  <c r="O17" i="21"/>
  <c r="H17" i="21"/>
  <c r="U16" i="21"/>
  <c r="Z16" i="21" s="1"/>
  <c r="O16" i="21"/>
  <c r="H16" i="21"/>
  <c r="U15" i="21"/>
  <c r="Z15" i="21" s="1"/>
  <c r="O15" i="21"/>
  <c r="H15" i="21"/>
  <c r="U14" i="21"/>
  <c r="Z14" i="21" s="1"/>
  <c r="O14" i="21"/>
  <c r="H14" i="21"/>
  <c r="U13" i="21"/>
  <c r="U7" i="21"/>
  <c r="U8" i="21"/>
  <c r="U37" i="21" s="1"/>
  <c r="U9" i="21"/>
  <c r="U10" i="21"/>
  <c r="U11" i="21"/>
  <c r="U12" i="21"/>
  <c r="O13" i="21"/>
  <c r="H13" i="21"/>
  <c r="O12" i="21"/>
  <c r="Z12" i="21" s="1"/>
  <c r="H12" i="21"/>
  <c r="O11" i="21"/>
  <c r="Z11" i="21"/>
  <c r="H11" i="21"/>
  <c r="O10" i="21"/>
  <c r="H10" i="21"/>
  <c r="O9" i="21"/>
  <c r="H9" i="21"/>
  <c r="O8" i="21"/>
  <c r="Z8" i="21" s="1"/>
  <c r="H8" i="21"/>
  <c r="O7" i="21"/>
  <c r="H7" i="21"/>
  <c r="E38" i="20"/>
  <c r="E39" i="20"/>
  <c r="E40" i="20" s="1"/>
  <c r="B38" i="20"/>
  <c r="B39" i="20" s="1"/>
  <c r="B40" i="20" s="1"/>
  <c r="X38" i="20"/>
  <c r="T38" i="20"/>
  <c r="S38" i="20"/>
  <c r="R38" i="20"/>
  <c r="Q38" i="20"/>
  <c r="N38" i="20"/>
  <c r="M38" i="20"/>
  <c r="L38" i="20"/>
  <c r="K38" i="20"/>
  <c r="J38" i="20"/>
  <c r="G38" i="20"/>
  <c r="G39" i="20"/>
  <c r="C38" i="20"/>
  <c r="C39" i="20"/>
  <c r="C40" i="20" s="1"/>
  <c r="U37" i="20"/>
  <c r="O37" i="20"/>
  <c r="Z37" i="20"/>
  <c r="H37" i="20"/>
  <c r="U36" i="20"/>
  <c r="O36" i="20"/>
  <c r="Z36" i="20"/>
  <c r="H36" i="20"/>
  <c r="U35" i="20"/>
  <c r="O35" i="20"/>
  <c r="Z35" i="20"/>
  <c r="H35" i="20"/>
  <c r="U34" i="20"/>
  <c r="O34" i="20"/>
  <c r="Z34" i="20"/>
  <c r="H34" i="20"/>
  <c r="U33" i="20"/>
  <c r="O33" i="20"/>
  <c r="Z33" i="20"/>
  <c r="H33" i="20"/>
  <c r="U32" i="20"/>
  <c r="O32" i="20"/>
  <c r="Z32" i="20"/>
  <c r="H32" i="20"/>
  <c r="U31" i="20"/>
  <c r="O31" i="20"/>
  <c r="Z31" i="20"/>
  <c r="H31" i="20"/>
  <c r="U30" i="20"/>
  <c r="O30" i="20"/>
  <c r="Z30" i="20"/>
  <c r="H30" i="20"/>
  <c r="U29" i="20"/>
  <c r="O29" i="20"/>
  <c r="Z29" i="20"/>
  <c r="H29" i="20"/>
  <c r="U28" i="20"/>
  <c r="O28" i="20"/>
  <c r="Z28" i="20"/>
  <c r="H28" i="20"/>
  <c r="U27" i="20"/>
  <c r="O27" i="20"/>
  <c r="Z27" i="20"/>
  <c r="H27" i="20"/>
  <c r="U26" i="20"/>
  <c r="O26" i="20"/>
  <c r="Z26" i="20"/>
  <c r="H26" i="20"/>
  <c r="U25" i="20"/>
  <c r="O25" i="20"/>
  <c r="Z25" i="20"/>
  <c r="H25" i="20"/>
  <c r="U24" i="20"/>
  <c r="O24" i="20"/>
  <c r="Z24" i="20"/>
  <c r="H24" i="20"/>
  <c r="U23" i="20"/>
  <c r="O23" i="20"/>
  <c r="Z23" i="20"/>
  <c r="H23" i="20"/>
  <c r="U22" i="20"/>
  <c r="O22" i="20"/>
  <c r="Z22" i="20"/>
  <c r="H22" i="20"/>
  <c r="U21" i="20"/>
  <c r="O21" i="20"/>
  <c r="Z21" i="20"/>
  <c r="H21" i="20"/>
  <c r="U20" i="20"/>
  <c r="O20" i="20"/>
  <c r="Z20" i="20"/>
  <c r="H20" i="20"/>
  <c r="U19" i="20"/>
  <c r="O19" i="20"/>
  <c r="Z19" i="20"/>
  <c r="H19" i="20"/>
  <c r="U18" i="20"/>
  <c r="O18" i="20"/>
  <c r="Z18" i="20"/>
  <c r="H18" i="20"/>
  <c r="U17" i="20"/>
  <c r="O17" i="20"/>
  <c r="Z17" i="20"/>
  <c r="H17" i="20"/>
  <c r="U16" i="20"/>
  <c r="O16" i="20"/>
  <c r="Z16" i="20"/>
  <c r="H16" i="20"/>
  <c r="U15" i="20"/>
  <c r="O15" i="20"/>
  <c r="Z15" i="20"/>
  <c r="H15" i="20"/>
  <c r="U14" i="20"/>
  <c r="O14" i="20"/>
  <c r="Z14" i="20"/>
  <c r="H14" i="20"/>
  <c r="U13" i="20"/>
  <c r="O13" i="20"/>
  <c r="Z13" i="20"/>
  <c r="H13" i="20"/>
  <c r="U12" i="20"/>
  <c r="O12" i="20"/>
  <c r="Z12" i="20"/>
  <c r="H12" i="20"/>
  <c r="U11" i="20"/>
  <c r="O11" i="20"/>
  <c r="Z11" i="20"/>
  <c r="H11" i="20"/>
  <c r="U10" i="20"/>
  <c r="O10" i="20"/>
  <c r="Z10" i="20"/>
  <c r="H10" i="20"/>
  <c r="U9" i="20"/>
  <c r="O9" i="20"/>
  <c r="Z9" i="20"/>
  <c r="H9" i="20"/>
  <c r="U8" i="20"/>
  <c r="O8" i="20"/>
  <c r="Z8" i="20"/>
  <c r="H8" i="20"/>
  <c r="O7" i="20"/>
  <c r="U7" i="20"/>
  <c r="U38" i="20" s="1"/>
  <c r="Z7" i="20"/>
  <c r="H7" i="20"/>
  <c r="H38" i="20" s="1"/>
  <c r="G37" i="19"/>
  <c r="G38" i="19" s="1"/>
  <c r="X37" i="19"/>
  <c r="T37" i="19"/>
  <c r="S37" i="19"/>
  <c r="R37" i="19"/>
  <c r="Q37" i="19"/>
  <c r="N37" i="19"/>
  <c r="M37" i="19"/>
  <c r="L37" i="19"/>
  <c r="K37" i="19"/>
  <c r="J37" i="19"/>
  <c r="E37" i="19"/>
  <c r="E38" i="19" s="1"/>
  <c r="E39" i="19" s="1"/>
  <c r="C37" i="19"/>
  <c r="C38" i="19"/>
  <c r="C39" i="19" s="1"/>
  <c r="B37" i="19"/>
  <c r="B38" i="19" s="1"/>
  <c r="B39" i="19" s="1"/>
  <c r="U36" i="19"/>
  <c r="O36" i="19"/>
  <c r="H36" i="19"/>
  <c r="O35" i="19"/>
  <c r="Z35" i="19" s="1"/>
  <c r="U35" i="19"/>
  <c r="H35" i="19"/>
  <c r="U34" i="19"/>
  <c r="O34" i="19"/>
  <c r="H34" i="19"/>
  <c r="U33" i="19"/>
  <c r="O33" i="19"/>
  <c r="Z33" i="19" s="1"/>
  <c r="H33" i="19"/>
  <c r="U32" i="19"/>
  <c r="O32" i="19"/>
  <c r="Z32" i="19" s="1"/>
  <c r="H32" i="19"/>
  <c r="U31" i="19"/>
  <c r="O31" i="19"/>
  <c r="Z31" i="19" s="1"/>
  <c r="H31" i="19"/>
  <c r="U30" i="19"/>
  <c r="O30" i="19"/>
  <c r="Z30" i="19" s="1"/>
  <c r="H30" i="19"/>
  <c r="U29" i="19"/>
  <c r="O29" i="19"/>
  <c r="Z29" i="19" s="1"/>
  <c r="H29" i="19"/>
  <c r="U28" i="19"/>
  <c r="O28" i="19"/>
  <c r="H28" i="19"/>
  <c r="U27" i="19"/>
  <c r="Z27" i="19" s="1"/>
  <c r="O27" i="19"/>
  <c r="H27" i="19"/>
  <c r="U26" i="19"/>
  <c r="O26" i="19"/>
  <c r="H26" i="19"/>
  <c r="U25" i="19"/>
  <c r="O25" i="19"/>
  <c r="Z25" i="19" s="1"/>
  <c r="H25" i="19"/>
  <c r="U24" i="19"/>
  <c r="O24" i="19"/>
  <c r="Z24" i="19" s="1"/>
  <c r="H24" i="19"/>
  <c r="U23" i="19"/>
  <c r="O23" i="19"/>
  <c r="Z23" i="19" s="1"/>
  <c r="H23" i="19"/>
  <c r="U22" i="19"/>
  <c r="O22" i="19"/>
  <c r="Z22" i="19" s="1"/>
  <c r="H22" i="19"/>
  <c r="U21" i="19"/>
  <c r="O21" i="19"/>
  <c r="Z21" i="19" s="1"/>
  <c r="H21" i="19"/>
  <c r="U20" i="19"/>
  <c r="O20" i="19"/>
  <c r="H20" i="19"/>
  <c r="O19" i="19"/>
  <c r="U19" i="19"/>
  <c r="Z19" i="19"/>
  <c r="H19" i="19"/>
  <c r="U18" i="19"/>
  <c r="O18" i="19"/>
  <c r="H18" i="19"/>
  <c r="U17" i="19"/>
  <c r="O17" i="19"/>
  <c r="H17" i="19"/>
  <c r="U16" i="19"/>
  <c r="O16" i="19"/>
  <c r="Z16" i="19" s="1"/>
  <c r="H16" i="19"/>
  <c r="U15" i="19"/>
  <c r="O15" i="19"/>
  <c r="Z15" i="19" s="1"/>
  <c r="H15" i="19"/>
  <c r="U14" i="19"/>
  <c r="O14" i="19"/>
  <c r="Z14" i="19" s="1"/>
  <c r="H14" i="19"/>
  <c r="U13" i="19"/>
  <c r="O13" i="19"/>
  <c r="H13" i="19"/>
  <c r="U12" i="19"/>
  <c r="O12" i="19"/>
  <c r="H12" i="19"/>
  <c r="U11" i="19"/>
  <c r="O11" i="19"/>
  <c r="Z11" i="19"/>
  <c r="H11" i="19"/>
  <c r="U10" i="19"/>
  <c r="O10" i="19"/>
  <c r="H10" i="19"/>
  <c r="U9" i="19"/>
  <c r="O9" i="19"/>
  <c r="Z9" i="19" s="1"/>
  <c r="H9" i="19"/>
  <c r="U8" i="19"/>
  <c r="O8" i="19"/>
  <c r="Z8" i="19" s="1"/>
  <c r="H8" i="19"/>
  <c r="U7" i="19"/>
  <c r="U37" i="19" s="1"/>
  <c r="O7" i="19"/>
  <c r="H7" i="19"/>
  <c r="H37" i="19" s="1"/>
  <c r="H35" i="18"/>
  <c r="O35" i="18"/>
  <c r="Z35" i="18" s="1"/>
  <c r="U35" i="18"/>
  <c r="H36" i="18"/>
  <c r="O36" i="18"/>
  <c r="Z36" i="18" s="1"/>
  <c r="U36" i="18"/>
  <c r="H37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8" i="18"/>
  <c r="O37" i="18"/>
  <c r="Z37" i="18" s="1"/>
  <c r="U37" i="18"/>
  <c r="C38" i="18"/>
  <c r="C39" i="18" s="1"/>
  <c r="C40" i="18" s="1"/>
  <c r="X38" i="18"/>
  <c r="T38" i="18"/>
  <c r="S38" i="18"/>
  <c r="R38" i="18"/>
  <c r="Q38" i="18"/>
  <c r="N38" i="18"/>
  <c r="M38" i="18"/>
  <c r="L38" i="18"/>
  <c r="K38" i="18"/>
  <c r="J38" i="18"/>
  <c r="G38" i="18"/>
  <c r="G39" i="18" s="1"/>
  <c r="E38" i="18"/>
  <c r="E39" i="18"/>
  <c r="E40" i="18" s="1"/>
  <c r="B38" i="18"/>
  <c r="B39" i="18" s="1"/>
  <c r="B40" i="18" s="1"/>
  <c r="U34" i="18"/>
  <c r="O34" i="18"/>
  <c r="U33" i="18"/>
  <c r="O33" i="18"/>
  <c r="U32" i="18"/>
  <c r="O32" i="18"/>
  <c r="Z32" i="18" s="1"/>
  <c r="U31" i="18"/>
  <c r="O31" i="18"/>
  <c r="U30" i="18"/>
  <c r="O30" i="18"/>
  <c r="U29" i="18"/>
  <c r="O29" i="18"/>
  <c r="U28" i="18"/>
  <c r="O28" i="18"/>
  <c r="Z28" i="18"/>
  <c r="U27" i="18"/>
  <c r="O27" i="18"/>
  <c r="U26" i="18"/>
  <c r="O26" i="18"/>
  <c r="U25" i="18"/>
  <c r="O25" i="18"/>
  <c r="U24" i="18"/>
  <c r="O24" i="18"/>
  <c r="Z24" i="18" s="1"/>
  <c r="U23" i="18"/>
  <c r="O23" i="18"/>
  <c r="Z23" i="18"/>
  <c r="U22" i="18"/>
  <c r="O22" i="18"/>
  <c r="U21" i="18"/>
  <c r="O21" i="18"/>
  <c r="Z21" i="18" s="1"/>
  <c r="U20" i="18"/>
  <c r="O20" i="18"/>
  <c r="Z20" i="18"/>
  <c r="U19" i="18"/>
  <c r="O19" i="18"/>
  <c r="Z19" i="18" s="1"/>
  <c r="U18" i="18"/>
  <c r="O18" i="18"/>
  <c r="U17" i="18"/>
  <c r="O17" i="18"/>
  <c r="U16" i="18"/>
  <c r="O16" i="18"/>
  <c r="Z16" i="18" s="1"/>
  <c r="U15" i="18"/>
  <c r="O15" i="18"/>
  <c r="U14" i="18"/>
  <c r="O14" i="18"/>
  <c r="U13" i="18"/>
  <c r="O13" i="18"/>
  <c r="U12" i="18"/>
  <c r="O12" i="18"/>
  <c r="Z12" i="18" s="1"/>
  <c r="U11" i="18"/>
  <c r="O11" i="18"/>
  <c r="U10" i="18"/>
  <c r="O10" i="18"/>
  <c r="U9" i="18"/>
  <c r="O9" i="18"/>
  <c r="U8" i="18"/>
  <c r="O8" i="18"/>
  <c r="Z8" i="18"/>
  <c r="U7" i="18"/>
  <c r="O7" i="18"/>
  <c r="O38" i="18" s="1"/>
  <c r="Z38" i="18" s="1"/>
  <c r="C35" i="17"/>
  <c r="C36" i="17" s="1"/>
  <c r="C37" i="17" s="1"/>
  <c r="X35" i="17"/>
  <c r="T35" i="17"/>
  <c r="S35" i="17"/>
  <c r="R35" i="17"/>
  <c r="Q35" i="17"/>
  <c r="N35" i="17"/>
  <c r="M35" i="17"/>
  <c r="L35" i="17"/>
  <c r="K35" i="17"/>
  <c r="J35" i="17"/>
  <c r="G35" i="17"/>
  <c r="G36" i="17" s="1"/>
  <c r="E35" i="17"/>
  <c r="E36" i="17" s="1"/>
  <c r="E37" i="17" s="1"/>
  <c r="B35" i="17"/>
  <c r="B36" i="17"/>
  <c r="B37" i="17" s="1"/>
  <c r="U34" i="17"/>
  <c r="O34" i="17"/>
  <c r="Z34" i="17"/>
  <c r="H34" i="17"/>
  <c r="U33" i="17"/>
  <c r="O33" i="17"/>
  <c r="Z33" i="17"/>
  <c r="H33" i="17"/>
  <c r="U32" i="17"/>
  <c r="O32" i="17"/>
  <c r="Z32" i="17"/>
  <c r="H32" i="17"/>
  <c r="U31" i="17"/>
  <c r="O31" i="17"/>
  <c r="Z31" i="17"/>
  <c r="H31" i="17"/>
  <c r="U30" i="17"/>
  <c r="O30" i="17"/>
  <c r="Z30" i="17"/>
  <c r="H30" i="17"/>
  <c r="U29" i="17"/>
  <c r="O29" i="17"/>
  <c r="H29" i="17"/>
  <c r="U28" i="17"/>
  <c r="O28" i="17"/>
  <c r="Z28" i="17"/>
  <c r="H28" i="17"/>
  <c r="U27" i="17"/>
  <c r="O27" i="17"/>
  <c r="Z27" i="17"/>
  <c r="H27" i="17"/>
  <c r="U26" i="17"/>
  <c r="O26" i="17"/>
  <c r="Z26" i="17"/>
  <c r="H26" i="17"/>
  <c r="U25" i="17"/>
  <c r="O25" i="17"/>
  <c r="H25" i="17"/>
  <c r="U24" i="17"/>
  <c r="O24" i="17"/>
  <c r="H24" i="17"/>
  <c r="U23" i="17"/>
  <c r="O23" i="17"/>
  <c r="Z23" i="17" s="1"/>
  <c r="H23" i="17"/>
  <c r="U22" i="17"/>
  <c r="O22" i="17"/>
  <c r="H22" i="17"/>
  <c r="U21" i="17"/>
  <c r="O21" i="17"/>
  <c r="Z21" i="17" s="1"/>
  <c r="H21" i="17"/>
  <c r="U20" i="17"/>
  <c r="O20" i="17"/>
  <c r="Z20" i="17" s="1"/>
  <c r="H20" i="17"/>
  <c r="U19" i="17"/>
  <c r="O19" i="17"/>
  <c r="Z19" i="17" s="1"/>
  <c r="H19" i="17"/>
  <c r="U18" i="17"/>
  <c r="O18" i="17"/>
  <c r="Z18" i="17" s="1"/>
  <c r="H18" i="17"/>
  <c r="U17" i="17"/>
  <c r="O17" i="17"/>
  <c r="H17" i="17"/>
  <c r="U16" i="17"/>
  <c r="O16" i="17"/>
  <c r="Z16" i="17"/>
  <c r="H16" i="17"/>
  <c r="U15" i="17"/>
  <c r="O15" i="17"/>
  <c r="Z15" i="17"/>
  <c r="H15" i="17"/>
  <c r="U14" i="17"/>
  <c r="O14" i="17"/>
  <c r="Z14" i="17"/>
  <c r="H14" i="17"/>
  <c r="U13" i="17"/>
  <c r="O13" i="17"/>
  <c r="Z13" i="17" s="1"/>
  <c r="H13" i="17"/>
  <c r="U12" i="17"/>
  <c r="O12" i="17"/>
  <c r="Z12" i="17"/>
  <c r="H12" i="17"/>
  <c r="U11" i="17"/>
  <c r="O11" i="17"/>
  <c r="Z11" i="17"/>
  <c r="H11" i="17"/>
  <c r="U10" i="17"/>
  <c r="O10" i="17"/>
  <c r="Z10" i="17"/>
  <c r="H10" i="17"/>
  <c r="U9" i="17"/>
  <c r="O9" i="17"/>
  <c r="H9" i="17"/>
  <c r="U8" i="17"/>
  <c r="O8" i="17"/>
  <c r="H8" i="17"/>
  <c r="U7" i="17"/>
  <c r="O7" i="17"/>
  <c r="H7" i="17"/>
  <c r="C38" i="1"/>
  <c r="C39" i="1" s="1"/>
  <c r="E38" i="1"/>
  <c r="E39" i="1" s="1"/>
  <c r="G38" i="1"/>
  <c r="G39" i="1" s="1"/>
  <c r="O8" i="1"/>
  <c r="U8" i="1"/>
  <c r="O9" i="1"/>
  <c r="O10" i="1"/>
  <c r="O11" i="1"/>
  <c r="O12" i="1"/>
  <c r="Z12" i="1" s="1"/>
  <c r="U12" i="1"/>
  <c r="O13" i="1"/>
  <c r="O14" i="1"/>
  <c r="O15" i="1"/>
  <c r="Z15" i="1" s="1"/>
  <c r="U15" i="1"/>
  <c r="O16" i="1"/>
  <c r="Z16" i="1" s="1"/>
  <c r="O17" i="1"/>
  <c r="O18" i="1"/>
  <c r="O19" i="1"/>
  <c r="U19" i="1"/>
  <c r="O20" i="1"/>
  <c r="O21" i="1"/>
  <c r="O22" i="1"/>
  <c r="O23" i="1"/>
  <c r="O24" i="1"/>
  <c r="O25" i="1"/>
  <c r="Z25" i="1" s="1"/>
  <c r="U25" i="1"/>
  <c r="O26" i="1"/>
  <c r="Z26" i="1" s="1"/>
  <c r="O27" i="1"/>
  <c r="O28" i="1"/>
  <c r="O29" i="1"/>
  <c r="U29" i="1"/>
  <c r="O30" i="1"/>
  <c r="O31" i="1"/>
  <c r="O32" i="1"/>
  <c r="O33" i="1"/>
  <c r="O34" i="1"/>
  <c r="O35" i="1"/>
  <c r="O36" i="1"/>
  <c r="O37" i="1"/>
  <c r="U37" i="1"/>
  <c r="U9" i="1"/>
  <c r="Z9" i="1" s="1"/>
  <c r="U10" i="1"/>
  <c r="U11" i="1"/>
  <c r="U38" i="1" s="1"/>
  <c r="U13" i="1"/>
  <c r="U14" i="1"/>
  <c r="U16" i="1"/>
  <c r="U17" i="1"/>
  <c r="U18" i="1"/>
  <c r="Z18" i="1" s="1"/>
  <c r="U20" i="1"/>
  <c r="U21" i="1"/>
  <c r="U22" i="1"/>
  <c r="U23" i="1"/>
  <c r="U24" i="1"/>
  <c r="U26" i="1"/>
  <c r="U27" i="1"/>
  <c r="U28" i="1"/>
  <c r="Z28" i="1" s="1"/>
  <c r="U30" i="1"/>
  <c r="U31" i="1"/>
  <c r="U32" i="1"/>
  <c r="U33" i="1"/>
  <c r="U34" i="1"/>
  <c r="U35" i="1"/>
  <c r="U3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O7" i="1"/>
  <c r="U7" i="1"/>
  <c r="AA7" i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B38" i="1"/>
  <c r="B39" i="1" s="1"/>
  <c r="B40" i="1" s="1"/>
  <c r="J38" i="1"/>
  <c r="F103" i="31" s="1"/>
  <c r="K38" i="1"/>
  <c r="F104" i="31" s="1"/>
  <c r="L38" i="1"/>
  <c r="F102" i="31" s="1"/>
  <c r="M38" i="1"/>
  <c r="N38" i="1"/>
  <c r="Q38" i="1"/>
  <c r="R38" i="1"/>
  <c r="S38" i="1"/>
  <c r="T38" i="1"/>
  <c r="X38" i="1"/>
  <c r="Z21" i="1"/>
  <c r="O38" i="28"/>
  <c r="O38" i="26"/>
  <c r="Z38" i="26"/>
  <c r="O37" i="25"/>
  <c r="Z37" i="25" s="1"/>
  <c r="Z9" i="21"/>
  <c r="Z13" i="21"/>
  <c r="Z17" i="21"/>
  <c r="Z21" i="21"/>
  <c r="Z25" i="21"/>
  <c r="Z29" i="21"/>
  <c r="Z33" i="21"/>
  <c r="O37" i="21"/>
  <c r="Z37" i="21"/>
  <c r="Z10" i="21"/>
  <c r="Z18" i="21"/>
  <c r="Z26" i="21"/>
  <c r="Z34" i="21"/>
  <c r="Z7" i="19"/>
  <c r="Z12" i="19"/>
  <c r="Z20" i="19"/>
  <c r="Z28" i="19"/>
  <c r="Z36" i="19"/>
  <c r="Z10" i="19"/>
  <c r="Z18" i="19"/>
  <c r="Z26" i="19"/>
  <c r="Z34" i="19"/>
  <c r="Z7" i="21"/>
  <c r="O38" i="20"/>
  <c r="Z38" i="20"/>
  <c r="Z8" i="17"/>
  <c r="Z9" i="17"/>
  <c r="Z17" i="17"/>
  <c r="Z25" i="17"/>
  <c r="Z29" i="17"/>
  <c r="Z10" i="18"/>
  <c r="Z11" i="18"/>
  <c r="Z14" i="18"/>
  <c r="Z15" i="18"/>
  <c r="Z18" i="18"/>
  <c r="Z22" i="18"/>
  <c r="Z26" i="18"/>
  <c r="Z27" i="18"/>
  <c r="Z30" i="18"/>
  <c r="Z31" i="18"/>
  <c r="Z34" i="18"/>
  <c r="Z9" i="18"/>
  <c r="Z13" i="18"/>
  <c r="Z17" i="18"/>
  <c r="Z25" i="18"/>
  <c r="Z29" i="18"/>
  <c r="Z33" i="18"/>
  <c r="Z7" i="17"/>
  <c r="Z24" i="28"/>
  <c r="U38" i="23"/>
  <c r="O35" i="17"/>
  <c r="Z35" i="17" s="1"/>
  <c r="Z7" i="18"/>
  <c r="O37" i="27"/>
  <c r="Z37" i="27" s="1"/>
  <c r="U35" i="17"/>
  <c r="U38" i="18"/>
  <c r="Z13" i="19"/>
  <c r="O37" i="19"/>
  <c r="Z37" i="19" s="1"/>
  <c r="Z22" i="17"/>
  <c r="H37" i="21"/>
  <c r="O38" i="23"/>
  <c r="Z23" i="1"/>
  <c r="Z24" i="17"/>
  <c r="H37" i="27"/>
  <c r="Z27" i="28"/>
  <c r="Z31" i="28"/>
  <c r="Z35" i="28"/>
  <c r="H38" i="28"/>
  <c r="Z25" i="28"/>
  <c r="Z29" i="28"/>
  <c r="Z33" i="28"/>
  <c r="Z37" i="28"/>
  <c r="B40" i="24" l="1"/>
  <c r="G100" i="39" s="1"/>
  <c r="G98" i="39"/>
  <c r="H38" i="24"/>
  <c r="E40" i="24"/>
  <c r="G101" i="39" s="1"/>
  <c r="G96" i="39"/>
  <c r="C40" i="24"/>
  <c r="G99" i="39" s="1"/>
  <c r="G97" i="39"/>
  <c r="K6" i="39" s="1"/>
  <c r="O38" i="24"/>
  <c r="Z38" i="24" s="1"/>
  <c r="Z8" i="24"/>
  <c r="Z12" i="24"/>
  <c r="Z16" i="24"/>
  <c r="Z20" i="24"/>
  <c r="Z24" i="24"/>
  <c r="Z28" i="24"/>
  <c r="Z32" i="24"/>
  <c r="Z36" i="24"/>
  <c r="H35" i="17"/>
  <c r="E40" i="1"/>
  <c r="G101" i="31" s="1"/>
  <c r="G96" i="31"/>
  <c r="Z27" i="1"/>
  <c r="Z17" i="1"/>
  <c r="Z29" i="1"/>
  <c r="Z19" i="1"/>
  <c r="Z35" i="1"/>
  <c r="Z31" i="1"/>
  <c r="Z34" i="1"/>
  <c r="Z30" i="1"/>
  <c r="Z38" i="23"/>
  <c r="Z26" i="23"/>
  <c r="Z30" i="23"/>
  <c r="Z28" i="23"/>
  <c r="Z32" i="23"/>
  <c r="K5" i="38"/>
  <c r="B40" i="23"/>
  <c r="G100" i="38" s="1"/>
  <c r="G98" i="38"/>
  <c r="F105" i="31"/>
  <c r="K5" i="31" s="1"/>
  <c r="F106" i="31"/>
  <c r="K5" i="32"/>
  <c r="Z20" i="1"/>
  <c r="Z8" i="1"/>
  <c r="Z37" i="1"/>
  <c r="Z33" i="1"/>
  <c r="Z13" i="1"/>
  <c r="Z10" i="1"/>
  <c r="Z24" i="1"/>
  <c r="Z14" i="1"/>
  <c r="Z36" i="1"/>
  <c r="Z32" i="1"/>
  <c r="Z22" i="1"/>
  <c r="O38" i="1"/>
  <c r="Z38" i="1" s="1"/>
  <c r="Z11" i="1"/>
  <c r="Z7" i="1"/>
  <c r="AB7" i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A41" i="1" s="1"/>
  <c r="C40" i="1"/>
  <c r="G99" i="31" s="1"/>
  <c r="G97" i="31"/>
  <c r="A64" i="31"/>
  <c r="A9" i="1"/>
  <c r="A10" i="1" s="1"/>
  <c r="A2" i="31"/>
  <c r="H38" i="1"/>
  <c r="U38" i="28"/>
  <c r="Z38" i="28" s="1"/>
  <c r="AA43" i="1"/>
  <c r="AA6" i="17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AA34" i="17" s="1"/>
  <c r="Z17" i="19"/>
  <c r="M6" i="39" l="1"/>
  <c r="K7" i="39"/>
  <c r="K6" i="31"/>
  <c r="M6" i="31" s="1"/>
  <c r="K6" i="38"/>
  <c r="M6" i="32"/>
  <c r="K7" i="32"/>
  <c r="AB6" i="17"/>
  <c r="AB7" i="17" s="1"/>
  <c r="AB8" i="17" s="1"/>
  <c r="AB9" i="17" s="1"/>
  <c r="AB10" i="17" s="1"/>
  <c r="AB11" i="17" s="1"/>
  <c r="AB12" i="17" s="1"/>
  <c r="AB13" i="17" s="1"/>
  <c r="AB14" i="17" s="1"/>
  <c r="AB15" i="17" s="1"/>
  <c r="AB16" i="17" s="1"/>
  <c r="AB17" i="17" s="1"/>
  <c r="AB18" i="17" s="1"/>
  <c r="AB19" i="17" s="1"/>
  <c r="AB20" i="17" s="1"/>
  <c r="AB21" i="17" s="1"/>
  <c r="AB22" i="17" s="1"/>
  <c r="AB23" i="17" s="1"/>
  <c r="AB24" i="17" s="1"/>
  <c r="AB25" i="17" s="1"/>
  <c r="AB26" i="17" s="1"/>
  <c r="AB27" i="17" s="1"/>
  <c r="AB28" i="17" s="1"/>
  <c r="AB29" i="17" s="1"/>
  <c r="AB30" i="17" s="1"/>
  <c r="AB31" i="17" s="1"/>
  <c r="AB32" i="17" s="1"/>
  <c r="AB33" i="17" s="1"/>
  <c r="AB34" i="17" s="1"/>
  <c r="AB6" i="18" s="1"/>
  <c r="AB7" i="18" s="1"/>
  <c r="AB8" i="18" s="1"/>
  <c r="AB9" i="18" s="1"/>
  <c r="AB10" i="18" s="1"/>
  <c r="AB11" i="18" s="1"/>
  <c r="AB12" i="18" s="1"/>
  <c r="AB13" i="18" s="1"/>
  <c r="AB14" i="18" s="1"/>
  <c r="AB15" i="18" s="1"/>
  <c r="AB16" i="18" s="1"/>
  <c r="AB17" i="18" s="1"/>
  <c r="AB18" i="18" s="1"/>
  <c r="AB19" i="18" s="1"/>
  <c r="AB20" i="18" s="1"/>
  <c r="AB21" i="18" s="1"/>
  <c r="AB22" i="18" s="1"/>
  <c r="AB23" i="18" s="1"/>
  <c r="AB24" i="18" s="1"/>
  <c r="AB25" i="18" s="1"/>
  <c r="AB26" i="18" s="1"/>
  <c r="AB27" i="18" s="1"/>
  <c r="AB28" i="18" s="1"/>
  <c r="AB29" i="18" s="1"/>
  <c r="AB30" i="18" s="1"/>
  <c r="AB31" i="18" s="1"/>
  <c r="AB32" i="18" s="1"/>
  <c r="AB33" i="18" s="1"/>
  <c r="AB34" i="18" s="1"/>
  <c r="AB35" i="18" s="1"/>
  <c r="AB36" i="18" s="1"/>
  <c r="AB37" i="18" s="1"/>
  <c r="A34" i="31"/>
  <c r="A3" i="31"/>
  <c r="A65" i="31"/>
  <c r="A11" i="1"/>
  <c r="A66" i="31"/>
  <c r="A35" i="31"/>
  <c r="A4" i="31"/>
  <c r="AA6" i="18"/>
  <c r="AA7" i="18" s="1"/>
  <c r="AA8" i="18" s="1"/>
  <c r="AA9" i="18" s="1"/>
  <c r="AA10" i="18" s="1"/>
  <c r="AA11" i="18" s="1"/>
  <c r="AA12" i="18" s="1"/>
  <c r="AA13" i="18" s="1"/>
  <c r="AA14" i="18" s="1"/>
  <c r="AA15" i="18" s="1"/>
  <c r="AA16" i="18" s="1"/>
  <c r="AA17" i="18" s="1"/>
  <c r="AA18" i="18" s="1"/>
  <c r="AA19" i="18" s="1"/>
  <c r="AA20" i="18" s="1"/>
  <c r="AA21" i="18" s="1"/>
  <c r="AA22" i="18" s="1"/>
  <c r="AA23" i="18" s="1"/>
  <c r="AA24" i="18" s="1"/>
  <c r="AA25" i="18" s="1"/>
  <c r="AA26" i="18" s="1"/>
  <c r="AA27" i="18" s="1"/>
  <c r="AA28" i="18" s="1"/>
  <c r="AA29" i="18" s="1"/>
  <c r="AA30" i="18" s="1"/>
  <c r="AA31" i="18" s="1"/>
  <c r="AA32" i="18" s="1"/>
  <c r="AA33" i="18" s="1"/>
  <c r="AA34" i="18" s="1"/>
  <c r="AA35" i="18" s="1"/>
  <c r="AA36" i="18" s="1"/>
  <c r="AA37" i="18" s="1"/>
  <c r="AA40" i="17"/>
  <c r="K7" i="31" l="1"/>
  <c r="K7" i="38"/>
  <c r="M6" i="38"/>
  <c r="AA38" i="17"/>
  <c r="A12" i="1"/>
  <c r="A36" i="31"/>
  <c r="A67" i="31"/>
  <c r="A5" i="31"/>
  <c r="AA43" i="18"/>
  <c r="AA6" i="19"/>
  <c r="AA7" i="19" s="1"/>
  <c r="AA8" i="19" s="1"/>
  <c r="AA9" i="19" s="1"/>
  <c r="AA10" i="19" s="1"/>
  <c r="AA11" i="19" s="1"/>
  <c r="AA12" i="19" s="1"/>
  <c r="AA13" i="19" s="1"/>
  <c r="AA14" i="19" s="1"/>
  <c r="AA15" i="19" s="1"/>
  <c r="AA16" i="19" s="1"/>
  <c r="AA17" i="19" s="1"/>
  <c r="AA18" i="19" s="1"/>
  <c r="AA19" i="19" s="1"/>
  <c r="AA20" i="19" s="1"/>
  <c r="AA21" i="19" s="1"/>
  <c r="AA22" i="19" s="1"/>
  <c r="AA23" i="19" s="1"/>
  <c r="AA24" i="19" s="1"/>
  <c r="AA25" i="19" s="1"/>
  <c r="AA26" i="19" s="1"/>
  <c r="AA27" i="19" s="1"/>
  <c r="AA28" i="19" s="1"/>
  <c r="AA29" i="19" s="1"/>
  <c r="AA30" i="19" s="1"/>
  <c r="AA31" i="19" s="1"/>
  <c r="AA32" i="19" s="1"/>
  <c r="AA33" i="19" s="1"/>
  <c r="AA34" i="19" s="1"/>
  <c r="AA35" i="19" s="1"/>
  <c r="AA36" i="19" s="1"/>
  <c r="AA41" i="18"/>
  <c r="AB6" i="19"/>
  <c r="AB7" i="19" s="1"/>
  <c r="AB8" i="19" s="1"/>
  <c r="AB9" i="19" s="1"/>
  <c r="AB10" i="19" s="1"/>
  <c r="AB11" i="19" s="1"/>
  <c r="AB12" i="19" s="1"/>
  <c r="AB13" i="19" s="1"/>
  <c r="AB14" i="19" s="1"/>
  <c r="AB15" i="19" s="1"/>
  <c r="AB16" i="19" s="1"/>
  <c r="AB17" i="19" s="1"/>
  <c r="AB18" i="19" s="1"/>
  <c r="AB19" i="19" s="1"/>
  <c r="AB20" i="19" s="1"/>
  <c r="AB21" i="19" s="1"/>
  <c r="AB22" i="19" s="1"/>
  <c r="AB23" i="19" s="1"/>
  <c r="AB24" i="19" s="1"/>
  <c r="AB25" i="19" s="1"/>
  <c r="AB26" i="19" s="1"/>
  <c r="AB27" i="19" s="1"/>
  <c r="AB28" i="19" s="1"/>
  <c r="AB29" i="19" s="1"/>
  <c r="AB30" i="19" s="1"/>
  <c r="AB31" i="19" s="1"/>
  <c r="AB32" i="19" s="1"/>
  <c r="AB33" i="19" s="1"/>
  <c r="AB34" i="19" s="1"/>
  <c r="AB35" i="19" s="1"/>
  <c r="AB36" i="19" s="1"/>
  <c r="A13" i="1" l="1"/>
  <c r="A37" i="31"/>
  <c r="A68" i="31"/>
  <c r="A6" i="31"/>
  <c r="AB6" i="20"/>
  <c r="AB7" i="20" s="1"/>
  <c r="AB8" i="20" s="1"/>
  <c r="AB9" i="20" s="1"/>
  <c r="AB10" i="20" s="1"/>
  <c r="AB11" i="20" s="1"/>
  <c r="AB12" i="20" s="1"/>
  <c r="AB13" i="20" s="1"/>
  <c r="AB14" i="20" s="1"/>
  <c r="AB15" i="20" s="1"/>
  <c r="AB16" i="20" s="1"/>
  <c r="AB17" i="20" s="1"/>
  <c r="AB18" i="20" s="1"/>
  <c r="AB19" i="20" s="1"/>
  <c r="AB20" i="20" s="1"/>
  <c r="AB21" i="20" s="1"/>
  <c r="AB22" i="20" s="1"/>
  <c r="AB23" i="20" s="1"/>
  <c r="AB24" i="20" s="1"/>
  <c r="AB25" i="20" s="1"/>
  <c r="AB26" i="20" s="1"/>
  <c r="AB27" i="20" s="1"/>
  <c r="AB28" i="20" s="1"/>
  <c r="AB29" i="20" s="1"/>
  <c r="AB30" i="20" s="1"/>
  <c r="AB31" i="20" s="1"/>
  <c r="AB32" i="20" s="1"/>
  <c r="AB33" i="20" s="1"/>
  <c r="AB34" i="20" s="1"/>
  <c r="AB35" i="20" s="1"/>
  <c r="AB36" i="20" s="1"/>
  <c r="AB37" i="20" s="1"/>
  <c r="AA40" i="19"/>
  <c r="AA6" i="20"/>
  <c r="AA7" i="20" s="1"/>
  <c r="AA8" i="20" s="1"/>
  <c r="AA9" i="20" s="1"/>
  <c r="AA10" i="20" s="1"/>
  <c r="AA11" i="20" s="1"/>
  <c r="AA12" i="20" s="1"/>
  <c r="AA13" i="20" s="1"/>
  <c r="AA14" i="20" s="1"/>
  <c r="AA15" i="20" s="1"/>
  <c r="AA16" i="20" s="1"/>
  <c r="AA17" i="20" s="1"/>
  <c r="AA18" i="20" s="1"/>
  <c r="AA19" i="20" s="1"/>
  <c r="AA20" i="20" s="1"/>
  <c r="AA21" i="20" s="1"/>
  <c r="AA22" i="20" s="1"/>
  <c r="AA23" i="20" s="1"/>
  <c r="AA24" i="20" s="1"/>
  <c r="AA25" i="20" s="1"/>
  <c r="AA26" i="20" s="1"/>
  <c r="AA27" i="20" s="1"/>
  <c r="AA28" i="20" s="1"/>
  <c r="AA29" i="20" s="1"/>
  <c r="AA30" i="20" s="1"/>
  <c r="AA31" i="20" s="1"/>
  <c r="AA32" i="20" s="1"/>
  <c r="AA33" i="20" s="1"/>
  <c r="AA34" i="20" s="1"/>
  <c r="AA35" i="20" s="1"/>
  <c r="AA36" i="20" s="1"/>
  <c r="AA37" i="20" s="1"/>
  <c r="AA42" i="19"/>
  <c r="A14" i="1" l="1"/>
  <c r="A69" i="31"/>
  <c r="A7" i="31"/>
  <c r="A38" i="31"/>
  <c r="AA43" i="20"/>
  <c r="AA6" i="21"/>
  <c r="AA7" i="21" s="1"/>
  <c r="AA8" i="21" s="1"/>
  <c r="AA9" i="21" s="1"/>
  <c r="AA10" i="21" s="1"/>
  <c r="AA11" i="21" s="1"/>
  <c r="AA12" i="21" s="1"/>
  <c r="AA13" i="21" s="1"/>
  <c r="AA14" i="21" s="1"/>
  <c r="AA15" i="21" s="1"/>
  <c r="AA16" i="21" s="1"/>
  <c r="AA17" i="21" s="1"/>
  <c r="AA18" i="21" s="1"/>
  <c r="AA19" i="21" s="1"/>
  <c r="AA20" i="21" s="1"/>
  <c r="AA21" i="21" s="1"/>
  <c r="AA22" i="21" s="1"/>
  <c r="AA23" i="21" s="1"/>
  <c r="AA24" i="21" s="1"/>
  <c r="AA25" i="21" s="1"/>
  <c r="AA26" i="21" s="1"/>
  <c r="AA27" i="21" s="1"/>
  <c r="AA28" i="21" s="1"/>
  <c r="AA29" i="21" s="1"/>
  <c r="AA30" i="21" s="1"/>
  <c r="AA31" i="21" s="1"/>
  <c r="AA32" i="21" s="1"/>
  <c r="AA33" i="21" s="1"/>
  <c r="AA34" i="21" s="1"/>
  <c r="AA35" i="21" s="1"/>
  <c r="AA36" i="21" s="1"/>
  <c r="AB6" i="21"/>
  <c r="AB7" i="21" s="1"/>
  <c r="AB8" i="21" s="1"/>
  <c r="AB9" i="21" s="1"/>
  <c r="AB10" i="21" s="1"/>
  <c r="AB11" i="21" s="1"/>
  <c r="AB12" i="21" s="1"/>
  <c r="AB13" i="21" s="1"/>
  <c r="AB14" i="21" s="1"/>
  <c r="AB15" i="21" s="1"/>
  <c r="AB16" i="21" s="1"/>
  <c r="AB17" i="21" s="1"/>
  <c r="AB18" i="21" s="1"/>
  <c r="AB19" i="21" s="1"/>
  <c r="AB20" i="21" s="1"/>
  <c r="AB21" i="21" s="1"/>
  <c r="AB22" i="21" s="1"/>
  <c r="AB23" i="21" s="1"/>
  <c r="AB24" i="21" s="1"/>
  <c r="AB25" i="21" s="1"/>
  <c r="AB26" i="21" s="1"/>
  <c r="AB27" i="21" s="1"/>
  <c r="AB28" i="21" s="1"/>
  <c r="AB29" i="21" s="1"/>
  <c r="AB30" i="21" s="1"/>
  <c r="AB31" i="21" s="1"/>
  <c r="AB32" i="21" s="1"/>
  <c r="AB33" i="21" s="1"/>
  <c r="AB34" i="21" s="1"/>
  <c r="AB35" i="21" s="1"/>
  <c r="AB36" i="21" s="1"/>
  <c r="AA41" i="20"/>
  <c r="A15" i="1" l="1"/>
  <c r="A70" i="31"/>
  <c r="A8" i="31"/>
  <c r="A39" i="31"/>
  <c r="AB6" i="23"/>
  <c r="AB7" i="23" s="1"/>
  <c r="AB8" i="23" s="1"/>
  <c r="AB9" i="23" s="1"/>
  <c r="AB10" i="23" s="1"/>
  <c r="AB11" i="23" s="1"/>
  <c r="AB12" i="23" s="1"/>
  <c r="AB13" i="23" s="1"/>
  <c r="AB14" i="23" s="1"/>
  <c r="AB15" i="23" s="1"/>
  <c r="AB16" i="23" s="1"/>
  <c r="AB17" i="23" s="1"/>
  <c r="AB18" i="23" s="1"/>
  <c r="AB19" i="23" s="1"/>
  <c r="AB20" i="23" s="1"/>
  <c r="AB21" i="23" s="1"/>
  <c r="AB22" i="23" s="1"/>
  <c r="AB23" i="23" s="1"/>
  <c r="AB24" i="23" s="1"/>
  <c r="AB25" i="23" s="1"/>
  <c r="AB26" i="23" s="1"/>
  <c r="AB27" i="23" s="1"/>
  <c r="AB28" i="23" s="1"/>
  <c r="AB29" i="23" s="1"/>
  <c r="AB30" i="23" s="1"/>
  <c r="AB31" i="23" s="1"/>
  <c r="AB32" i="23" s="1"/>
  <c r="AB33" i="23" s="1"/>
  <c r="AB34" i="23" s="1"/>
  <c r="AB35" i="23" s="1"/>
  <c r="AB36" i="23" s="1"/>
  <c r="AB37" i="23" s="1"/>
  <c r="AA40" i="21"/>
  <c r="AA42" i="21"/>
  <c r="AA6" i="23"/>
  <c r="AA7" i="23" s="1"/>
  <c r="AA8" i="23" s="1"/>
  <c r="AA9" i="23" s="1"/>
  <c r="AA10" i="23" s="1"/>
  <c r="AA11" i="23" s="1"/>
  <c r="AA12" i="23" s="1"/>
  <c r="AA13" i="23" s="1"/>
  <c r="AA14" i="23" s="1"/>
  <c r="AA15" i="23" s="1"/>
  <c r="AA16" i="23" s="1"/>
  <c r="AA17" i="23" s="1"/>
  <c r="AA18" i="23" s="1"/>
  <c r="AA19" i="23" s="1"/>
  <c r="AA20" i="23" s="1"/>
  <c r="AA21" i="23" s="1"/>
  <c r="AA22" i="23" s="1"/>
  <c r="AA23" i="23" s="1"/>
  <c r="AA24" i="23" s="1"/>
  <c r="AA25" i="23" s="1"/>
  <c r="AA26" i="23" s="1"/>
  <c r="AA27" i="23" s="1"/>
  <c r="AA28" i="23" s="1"/>
  <c r="AA29" i="23" s="1"/>
  <c r="AA30" i="23" s="1"/>
  <c r="AA31" i="23" s="1"/>
  <c r="AA32" i="23" s="1"/>
  <c r="AA33" i="23" s="1"/>
  <c r="AA34" i="23" s="1"/>
  <c r="AA35" i="23" s="1"/>
  <c r="AA36" i="23" s="1"/>
  <c r="AA37" i="23" s="1"/>
  <c r="A16" i="1" l="1"/>
  <c r="A40" i="31"/>
  <c r="A71" i="31"/>
  <c r="A9" i="31"/>
  <c r="AA6" i="24"/>
  <c r="AA7" i="24" s="1"/>
  <c r="AA8" i="24" s="1"/>
  <c r="AA9" i="24" s="1"/>
  <c r="AA10" i="24" s="1"/>
  <c r="AA11" i="24" s="1"/>
  <c r="AA12" i="24" s="1"/>
  <c r="AA13" i="24" s="1"/>
  <c r="AA14" i="24" s="1"/>
  <c r="AA15" i="24" s="1"/>
  <c r="AA16" i="24" s="1"/>
  <c r="AA17" i="24" s="1"/>
  <c r="AA18" i="24" s="1"/>
  <c r="AA19" i="24" s="1"/>
  <c r="AA20" i="24" s="1"/>
  <c r="AA21" i="24" s="1"/>
  <c r="AA22" i="24" s="1"/>
  <c r="AA23" i="24" s="1"/>
  <c r="AA24" i="24" s="1"/>
  <c r="AA25" i="24" s="1"/>
  <c r="AA26" i="24" s="1"/>
  <c r="AA27" i="24" s="1"/>
  <c r="AA28" i="24" s="1"/>
  <c r="AA29" i="24" s="1"/>
  <c r="AA30" i="24" s="1"/>
  <c r="AA31" i="24" s="1"/>
  <c r="AA32" i="24" s="1"/>
  <c r="AA33" i="24" s="1"/>
  <c r="AA34" i="24" s="1"/>
  <c r="AA35" i="24" s="1"/>
  <c r="AA36" i="24" s="1"/>
  <c r="AA37" i="24" s="1"/>
  <c r="AA43" i="23"/>
  <c r="AB6" i="24"/>
  <c r="AB7" i="24" s="1"/>
  <c r="AB8" i="24" s="1"/>
  <c r="AB9" i="24" s="1"/>
  <c r="AB10" i="24" s="1"/>
  <c r="AB11" i="24" s="1"/>
  <c r="AB12" i="24" s="1"/>
  <c r="AB13" i="24" s="1"/>
  <c r="AB14" i="24" s="1"/>
  <c r="AB15" i="24" s="1"/>
  <c r="AB16" i="24" s="1"/>
  <c r="AB17" i="24" s="1"/>
  <c r="AB18" i="24" s="1"/>
  <c r="AB19" i="24" s="1"/>
  <c r="AB20" i="24" s="1"/>
  <c r="AB21" i="24" s="1"/>
  <c r="AB22" i="24" s="1"/>
  <c r="AB23" i="24" s="1"/>
  <c r="AB24" i="24" s="1"/>
  <c r="AB25" i="24" s="1"/>
  <c r="AB26" i="24" s="1"/>
  <c r="AB27" i="24" s="1"/>
  <c r="AB28" i="24" s="1"/>
  <c r="AB29" i="24" s="1"/>
  <c r="AB30" i="24" s="1"/>
  <c r="AB31" i="24" s="1"/>
  <c r="AB32" i="24" s="1"/>
  <c r="AB33" i="24" s="1"/>
  <c r="AB34" i="24" s="1"/>
  <c r="AB35" i="24" s="1"/>
  <c r="AB36" i="24" s="1"/>
  <c r="AB37" i="24" s="1"/>
  <c r="AA41" i="23"/>
  <c r="A17" i="1" l="1"/>
  <c r="A41" i="31"/>
  <c r="A72" i="31"/>
  <c r="A10" i="31"/>
  <c r="AA43" i="24"/>
  <c r="AA6" i="25"/>
  <c r="AA7" i="25" s="1"/>
  <c r="AA8" i="25" s="1"/>
  <c r="AA9" i="25" s="1"/>
  <c r="AA10" i="25" s="1"/>
  <c r="AA11" i="25" s="1"/>
  <c r="AA12" i="25" s="1"/>
  <c r="AA13" i="25" s="1"/>
  <c r="AA14" i="25" s="1"/>
  <c r="AA15" i="25" s="1"/>
  <c r="AA16" i="25" s="1"/>
  <c r="AA17" i="25" s="1"/>
  <c r="AA18" i="25" s="1"/>
  <c r="AA19" i="25" s="1"/>
  <c r="AA20" i="25" s="1"/>
  <c r="AA21" i="25" s="1"/>
  <c r="AA22" i="25" s="1"/>
  <c r="AA23" i="25" s="1"/>
  <c r="AA24" i="25" s="1"/>
  <c r="AA25" i="25" s="1"/>
  <c r="AA26" i="25" s="1"/>
  <c r="AA27" i="25" s="1"/>
  <c r="AA28" i="25" s="1"/>
  <c r="AA29" i="25" s="1"/>
  <c r="AA30" i="25" s="1"/>
  <c r="AA31" i="25" s="1"/>
  <c r="AA32" i="25" s="1"/>
  <c r="AA33" i="25" s="1"/>
  <c r="AA34" i="25" s="1"/>
  <c r="AA35" i="25" s="1"/>
  <c r="AA36" i="25" s="1"/>
  <c r="AA41" i="24"/>
  <c r="AB6" i="25"/>
  <c r="AB7" i="25" s="1"/>
  <c r="AB8" i="25" s="1"/>
  <c r="AB9" i="25" s="1"/>
  <c r="AB10" i="25" s="1"/>
  <c r="AB11" i="25" s="1"/>
  <c r="AB12" i="25" s="1"/>
  <c r="AB13" i="25" s="1"/>
  <c r="AB14" i="25" s="1"/>
  <c r="AB15" i="25" s="1"/>
  <c r="AB16" i="25" s="1"/>
  <c r="AB17" i="25" s="1"/>
  <c r="AB18" i="25" s="1"/>
  <c r="AB19" i="25" s="1"/>
  <c r="AB20" i="25" s="1"/>
  <c r="AB21" i="25" s="1"/>
  <c r="AB22" i="25" s="1"/>
  <c r="AB23" i="25" s="1"/>
  <c r="AB24" i="25" s="1"/>
  <c r="AB25" i="25" s="1"/>
  <c r="AB26" i="25" s="1"/>
  <c r="AB27" i="25" s="1"/>
  <c r="AB28" i="25" s="1"/>
  <c r="AB29" i="25" s="1"/>
  <c r="AB30" i="25" s="1"/>
  <c r="AB31" i="25" s="1"/>
  <c r="AB32" i="25" s="1"/>
  <c r="AB33" i="25" s="1"/>
  <c r="AB34" i="25" s="1"/>
  <c r="AB35" i="25" s="1"/>
  <c r="AB36" i="25" s="1"/>
  <c r="A18" i="1" l="1"/>
  <c r="A73" i="31"/>
  <c r="A11" i="31"/>
  <c r="A42" i="31"/>
  <c r="AB6" i="26"/>
  <c r="AB7" i="26" s="1"/>
  <c r="AB8" i="26" s="1"/>
  <c r="AB9" i="26" s="1"/>
  <c r="AB10" i="26" s="1"/>
  <c r="AB11" i="26" s="1"/>
  <c r="AB12" i="26" s="1"/>
  <c r="AB13" i="26" s="1"/>
  <c r="AB14" i="26" s="1"/>
  <c r="AB15" i="26" s="1"/>
  <c r="AB16" i="26" s="1"/>
  <c r="AB17" i="26" s="1"/>
  <c r="AB18" i="26" s="1"/>
  <c r="AB19" i="26" s="1"/>
  <c r="AB20" i="26" s="1"/>
  <c r="AB21" i="26" s="1"/>
  <c r="AB22" i="26" s="1"/>
  <c r="AB23" i="26" s="1"/>
  <c r="AB24" i="26" s="1"/>
  <c r="AB25" i="26" s="1"/>
  <c r="AB26" i="26" s="1"/>
  <c r="AB27" i="26" s="1"/>
  <c r="AB28" i="26" s="1"/>
  <c r="AB29" i="26" s="1"/>
  <c r="AB30" i="26" s="1"/>
  <c r="AB31" i="26" s="1"/>
  <c r="AB32" i="26" s="1"/>
  <c r="AB33" i="26" s="1"/>
  <c r="AB34" i="26" s="1"/>
  <c r="AB35" i="26" s="1"/>
  <c r="AB36" i="26" s="1"/>
  <c r="AB37" i="26" s="1"/>
  <c r="AA40" i="25"/>
  <c r="AA6" i="26"/>
  <c r="AA7" i="26" s="1"/>
  <c r="AA8" i="26" s="1"/>
  <c r="AA9" i="26" s="1"/>
  <c r="AA10" i="26" s="1"/>
  <c r="AA11" i="26" s="1"/>
  <c r="AA12" i="26" s="1"/>
  <c r="AA13" i="26" s="1"/>
  <c r="AA14" i="26" s="1"/>
  <c r="AA15" i="26" s="1"/>
  <c r="AA16" i="26" s="1"/>
  <c r="AA17" i="26" s="1"/>
  <c r="AA18" i="26" s="1"/>
  <c r="AA19" i="26" s="1"/>
  <c r="AA20" i="26" s="1"/>
  <c r="AA21" i="26" s="1"/>
  <c r="AA22" i="26" s="1"/>
  <c r="AA23" i="26" s="1"/>
  <c r="AA24" i="26" s="1"/>
  <c r="AA25" i="26" s="1"/>
  <c r="AA26" i="26" s="1"/>
  <c r="AA27" i="26" s="1"/>
  <c r="AA28" i="26" s="1"/>
  <c r="AA29" i="26" s="1"/>
  <c r="AA30" i="26" s="1"/>
  <c r="AA31" i="26" s="1"/>
  <c r="AA32" i="26" s="1"/>
  <c r="AA33" i="26" s="1"/>
  <c r="AA34" i="26" s="1"/>
  <c r="AA35" i="26" s="1"/>
  <c r="AA36" i="26" s="1"/>
  <c r="AA37" i="26" s="1"/>
  <c r="AA42" i="25"/>
  <c r="A19" i="1" l="1"/>
  <c r="A74" i="31"/>
  <c r="A43" i="31"/>
  <c r="A12" i="31"/>
  <c r="AA6" i="27"/>
  <c r="AA7" i="27" s="1"/>
  <c r="AA8" i="27" s="1"/>
  <c r="AA9" i="27" s="1"/>
  <c r="AA10" i="27" s="1"/>
  <c r="AA11" i="27" s="1"/>
  <c r="AA12" i="27" s="1"/>
  <c r="AA13" i="27" s="1"/>
  <c r="AA14" i="27" s="1"/>
  <c r="AA15" i="27" s="1"/>
  <c r="AA16" i="27" s="1"/>
  <c r="AA17" i="27" s="1"/>
  <c r="AA18" i="27" s="1"/>
  <c r="AA19" i="27" s="1"/>
  <c r="AA20" i="27" s="1"/>
  <c r="AA21" i="27" s="1"/>
  <c r="AA22" i="27" s="1"/>
  <c r="AA23" i="27" s="1"/>
  <c r="AA24" i="27" s="1"/>
  <c r="AA25" i="27" s="1"/>
  <c r="AA26" i="27" s="1"/>
  <c r="AA27" i="27" s="1"/>
  <c r="AA28" i="27" s="1"/>
  <c r="AA29" i="27" s="1"/>
  <c r="AA30" i="27" s="1"/>
  <c r="AA31" i="27" s="1"/>
  <c r="AA32" i="27" s="1"/>
  <c r="AA33" i="27" s="1"/>
  <c r="AA34" i="27" s="1"/>
  <c r="AA35" i="27" s="1"/>
  <c r="AA36" i="27" s="1"/>
  <c r="AA43" i="26"/>
  <c r="AA41" i="26"/>
  <c r="AB6" i="27"/>
  <c r="AB7" i="27" s="1"/>
  <c r="AB8" i="27" s="1"/>
  <c r="AB9" i="27" s="1"/>
  <c r="AB10" i="27" s="1"/>
  <c r="AB11" i="27" s="1"/>
  <c r="AB12" i="27" s="1"/>
  <c r="AB13" i="27" s="1"/>
  <c r="AB14" i="27" s="1"/>
  <c r="AB15" i="27" s="1"/>
  <c r="AB16" i="27" s="1"/>
  <c r="AB17" i="27" s="1"/>
  <c r="AB18" i="27" s="1"/>
  <c r="AB19" i="27" s="1"/>
  <c r="AB20" i="27" s="1"/>
  <c r="AB21" i="27" s="1"/>
  <c r="AB22" i="27" s="1"/>
  <c r="AB23" i="27" s="1"/>
  <c r="AB24" i="27" s="1"/>
  <c r="AB25" i="27" s="1"/>
  <c r="AB26" i="27" s="1"/>
  <c r="AB27" i="27" s="1"/>
  <c r="AB28" i="27" s="1"/>
  <c r="AB29" i="27" s="1"/>
  <c r="AB30" i="27" s="1"/>
  <c r="AB31" i="27" s="1"/>
  <c r="AB32" i="27" s="1"/>
  <c r="AB33" i="27" s="1"/>
  <c r="AB34" i="27" s="1"/>
  <c r="AB35" i="27" s="1"/>
  <c r="AB36" i="27" s="1"/>
  <c r="A20" i="1" l="1"/>
  <c r="A44" i="31"/>
  <c r="A75" i="31"/>
  <c r="A13" i="31"/>
  <c r="AA40" i="27"/>
  <c r="AB6" i="28"/>
  <c r="AB7" i="28" s="1"/>
  <c r="AB8" i="28" s="1"/>
  <c r="AB9" i="28" s="1"/>
  <c r="AB10" i="28" s="1"/>
  <c r="AB11" i="28" s="1"/>
  <c r="AB12" i="28" s="1"/>
  <c r="AB13" i="28" s="1"/>
  <c r="AB14" i="28" s="1"/>
  <c r="AB15" i="28" s="1"/>
  <c r="AB16" i="28" s="1"/>
  <c r="AB17" i="28" s="1"/>
  <c r="AB18" i="28" s="1"/>
  <c r="AB19" i="28" s="1"/>
  <c r="AB20" i="28" s="1"/>
  <c r="AB21" i="28" s="1"/>
  <c r="AB22" i="28" s="1"/>
  <c r="AB23" i="28" s="1"/>
  <c r="AB24" i="28" s="1"/>
  <c r="AB25" i="28" s="1"/>
  <c r="AB26" i="28" s="1"/>
  <c r="AB27" i="28" s="1"/>
  <c r="AB28" i="28" s="1"/>
  <c r="AB29" i="28" s="1"/>
  <c r="AB30" i="28" s="1"/>
  <c r="AB31" i="28" s="1"/>
  <c r="AB32" i="28" s="1"/>
  <c r="AB33" i="28" s="1"/>
  <c r="AB34" i="28" s="1"/>
  <c r="AB35" i="28" s="1"/>
  <c r="AB36" i="28" s="1"/>
  <c r="AB37" i="28" s="1"/>
  <c r="AA41" i="28" s="1"/>
  <c r="AA6" i="28"/>
  <c r="AA7" i="28" s="1"/>
  <c r="AA8" i="28" s="1"/>
  <c r="AA9" i="28" s="1"/>
  <c r="AA10" i="28" s="1"/>
  <c r="AA11" i="28" s="1"/>
  <c r="AA12" i="28" s="1"/>
  <c r="AA13" i="28" s="1"/>
  <c r="AA14" i="28" s="1"/>
  <c r="AA15" i="28" s="1"/>
  <c r="AA16" i="28" s="1"/>
  <c r="AA17" i="28" s="1"/>
  <c r="AA18" i="28" s="1"/>
  <c r="AA19" i="28" s="1"/>
  <c r="AA20" i="28" s="1"/>
  <c r="AA21" i="28" s="1"/>
  <c r="AA22" i="28" s="1"/>
  <c r="AA23" i="28" s="1"/>
  <c r="AA24" i="28" s="1"/>
  <c r="AA25" i="28" s="1"/>
  <c r="AA26" i="28" s="1"/>
  <c r="AA27" i="28" s="1"/>
  <c r="AA28" i="28" s="1"/>
  <c r="AA29" i="28" s="1"/>
  <c r="AA30" i="28" s="1"/>
  <c r="AA31" i="28" s="1"/>
  <c r="AA32" i="28" s="1"/>
  <c r="AA33" i="28" s="1"/>
  <c r="AA34" i="28" s="1"/>
  <c r="AA35" i="28" s="1"/>
  <c r="AA36" i="28" s="1"/>
  <c r="AA37" i="28" s="1"/>
  <c r="AA43" i="28" s="1"/>
  <c r="AA42" i="27"/>
  <c r="A21" i="1" l="1"/>
  <c r="A76" i="31"/>
  <c r="A14" i="31"/>
  <c r="A45" i="31"/>
  <c r="A22" i="1" l="1"/>
  <c r="A77" i="31"/>
  <c r="A15" i="31"/>
  <c r="A46" i="31"/>
  <c r="A23" i="1" l="1"/>
  <c r="A78" i="31"/>
  <c r="A16" i="31"/>
  <c r="A47" i="31"/>
  <c r="A24" i="1" l="1"/>
  <c r="A48" i="31"/>
  <c r="A79" i="31"/>
  <c r="A17" i="31"/>
  <c r="A25" i="1" l="1"/>
  <c r="A49" i="31"/>
  <c r="A80" i="31"/>
  <c r="A18" i="31"/>
  <c r="A26" i="1" l="1"/>
  <c r="A81" i="31"/>
  <c r="A19" i="31"/>
  <c r="A50" i="31"/>
  <c r="A27" i="1" l="1"/>
  <c r="A82" i="31"/>
  <c r="A51" i="31"/>
  <c r="A20" i="31"/>
  <c r="A28" i="1" l="1"/>
  <c r="A52" i="31"/>
  <c r="A83" i="31"/>
  <c r="A21" i="31"/>
  <c r="A29" i="1" l="1"/>
  <c r="A53" i="31"/>
  <c r="A84" i="31"/>
  <c r="A22" i="31"/>
  <c r="A30" i="1" l="1"/>
  <c r="A85" i="31"/>
  <c r="A23" i="31"/>
  <c r="A54" i="31"/>
  <c r="A31" i="1" l="1"/>
  <c r="A86" i="31"/>
  <c r="A24" i="31"/>
  <c r="A55" i="31"/>
  <c r="A32" i="1" l="1"/>
  <c r="A87" i="31"/>
  <c r="A56" i="31"/>
  <c r="A25" i="31"/>
  <c r="A33" i="1" l="1"/>
  <c r="A88" i="31"/>
  <c r="A26" i="31"/>
  <c r="A57" i="31"/>
  <c r="A34" i="1" l="1"/>
  <c r="A89" i="31"/>
  <c r="A58" i="31"/>
  <c r="A27" i="31"/>
  <c r="A35" i="1" l="1"/>
  <c r="A90" i="31"/>
  <c r="A59" i="31"/>
  <c r="A28" i="31"/>
  <c r="A36" i="1" l="1"/>
  <c r="A91" i="31"/>
  <c r="A60" i="31"/>
  <c r="A29" i="31"/>
  <c r="A37" i="1" l="1"/>
  <c r="A94" i="31" s="1"/>
  <c r="A92" i="31"/>
  <c r="A61" i="31"/>
  <c r="A30" i="31"/>
  <c r="A105" i="31" l="1"/>
  <c r="A101" i="31"/>
  <c r="A97" i="31"/>
  <c r="A104" i="31"/>
  <c r="A100" i="31"/>
  <c r="A96" i="31"/>
  <c r="A103" i="31"/>
  <c r="A99" i="31"/>
  <c r="A95" i="31"/>
  <c r="A106" i="31"/>
  <c r="A102" i="31"/>
  <c r="A98" i="31"/>
  <c r="A93" i="31"/>
  <c r="A62" i="31"/>
  <c r="A31" i="31"/>
  <c r="A7" i="17"/>
  <c r="A8" i="17" l="1"/>
  <c r="A1" i="32"/>
  <c r="A57" i="32"/>
  <c r="A29" i="32"/>
  <c r="A9" i="17" l="1"/>
  <c r="A2" i="32"/>
  <c r="A58" i="32"/>
  <c r="A30" i="32"/>
  <c r="A10" i="17" l="1"/>
  <c r="A31" i="32"/>
  <c r="A59" i="32"/>
  <c r="A3" i="32"/>
  <c r="A11" i="17" l="1"/>
  <c r="A4" i="32"/>
  <c r="A60" i="32"/>
  <c r="A32" i="32"/>
  <c r="A12" i="17" l="1"/>
  <c r="A61" i="32"/>
  <c r="A33" i="32"/>
  <c r="A5" i="32"/>
  <c r="A13" i="17" l="1"/>
  <c r="A6" i="32"/>
  <c r="A34" i="32"/>
  <c r="A62" i="32"/>
  <c r="A14" i="17" l="1"/>
  <c r="A35" i="32"/>
  <c r="A63" i="32"/>
  <c r="A7" i="32"/>
  <c r="A15" i="17" l="1"/>
  <c r="A8" i="32"/>
  <c r="A64" i="32"/>
  <c r="A36" i="32"/>
  <c r="A16" i="17" l="1"/>
  <c r="A37" i="32"/>
  <c r="A9" i="32"/>
  <c r="A65" i="32"/>
  <c r="A17" i="17" l="1"/>
  <c r="A10" i="32"/>
  <c r="A66" i="32"/>
  <c r="A38" i="32"/>
  <c r="A18" i="17" l="1"/>
  <c r="A39" i="32"/>
  <c r="A67" i="32"/>
  <c r="A11" i="32"/>
  <c r="A19" i="17" l="1"/>
  <c r="A12" i="32"/>
  <c r="A40" i="32"/>
  <c r="A68" i="32"/>
  <c r="A20" i="17" l="1"/>
  <c r="A69" i="32"/>
  <c r="A41" i="32"/>
  <c r="A13" i="32"/>
  <c r="A21" i="17" l="1"/>
  <c r="A14" i="32"/>
  <c r="A70" i="32"/>
  <c r="A42" i="32"/>
  <c r="A22" i="17" l="1"/>
  <c r="A43" i="32"/>
  <c r="A71" i="32"/>
  <c r="A15" i="32"/>
  <c r="A23" i="17" l="1"/>
  <c r="A16" i="32"/>
  <c r="A72" i="32"/>
  <c r="A44" i="32"/>
  <c r="A24" i="17" l="1"/>
  <c r="A17" i="32"/>
  <c r="A73" i="32"/>
  <c r="A45" i="32"/>
  <c r="A25" i="17" l="1"/>
  <c r="A18" i="32"/>
  <c r="A74" i="32"/>
  <c r="A46" i="32"/>
  <c r="A26" i="17" l="1"/>
  <c r="A47" i="32"/>
  <c r="A75" i="32"/>
  <c r="A19" i="32"/>
  <c r="A27" i="17" l="1"/>
  <c r="A20" i="32"/>
  <c r="A76" i="32"/>
  <c r="A48" i="32"/>
  <c r="A28" i="17" l="1"/>
  <c r="A77" i="32"/>
  <c r="A49" i="32"/>
  <c r="A21" i="32"/>
  <c r="A29" i="17" l="1"/>
  <c r="A22" i="32"/>
  <c r="A50" i="32"/>
  <c r="A78" i="32"/>
  <c r="A30" i="17" l="1"/>
  <c r="A51" i="32"/>
  <c r="A79" i="32"/>
  <c r="A23" i="32"/>
  <c r="A31" i="17" l="1"/>
  <c r="A24" i="32"/>
  <c r="A80" i="32"/>
  <c r="A52" i="32"/>
  <c r="A32" i="17" l="1"/>
  <c r="A53" i="32"/>
  <c r="A25" i="32"/>
  <c r="A81" i="32"/>
  <c r="A33" i="17" l="1"/>
  <c r="A26" i="32"/>
  <c r="A82" i="32"/>
  <c r="A54" i="32"/>
  <c r="A34" i="17" l="1"/>
  <c r="A55" i="32"/>
  <c r="A83" i="32"/>
  <c r="A27" i="32"/>
  <c r="A7" i="18" l="1"/>
  <c r="A96" i="32"/>
  <c r="A92" i="32"/>
  <c r="A88" i="32"/>
  <c r="A28" i="32"/>
  <c r="A98" i="32"/>
  <c r="A93" i="32"/>
  <c r="A87" i="32"/>
  <c r="A56" i="32"/>
  <c r="A97" i="32"/>
  <c r="A91" i="32"/>
  <c r="A86" i="32"/>
  <c r="A84" i="32"/>
  <c r="A89" i="32"/>
  <c r="A95" i="32"/>
  <c r="A90" i="32"/>
  <c r="A85" i="32"/>
  <c r="A94" i="32"/>
  <c r="A8" i="18" l="1"/>
  <c r="A1" i="33"/>
  <c r="A63" i="33"/>
  <c r="A32" i="33"/>
  <c r="A9" i="18" l="1"/>
  <c r="A2" i="33"/>
  <c r="A64" i="33"/>
  <c r="A33" i="33"/>
  <c r="A10" i="18" l="1"/>
  <c r="A34" i="33"/>
  <c r="A65" i="33"/>
  <c r="A3" i="33"/>
  <c r="A11" i="18" l="1"/>
  <c r="A4" i="33"/>
  <c r="A35" i="33"/>
  <c r="A66" i="33"/>
  <c r="A12" i="18" l="1"/>
  <c r="A67" i="33"/>
  <c r="A36" i="33"/>
  <c r="A5" i="33"/>
  <c r="A13" i="18" l="1"/>
  <c r="A6" i="33"/>
  <c r="A37" i="33"/>
  <c r="A68" i="33"/>
  <c r="A14" i="18" l="1"/>
  <c r="A38" i="33"/>
  <c r="A69" i="33"/>
  <c r="A7" i="33"/>
  <c r="A15" i="18" l="1"/>
  <c r="A8" i="33"/>
  <c r="A39" i="33"/>
  <c r="A70" i="33"/>
  <c r="A16" i="18" l="1"/>
  <c r="A71" i="33"/>
  <c r="A40" i="33"/>
  <c r="A9" i="33"/>
  <c r="A17" i="18" l="1"/>
  <c r="A10" i="33"/>
  <c r="A72" i="33"/>
  <c r="A41" i="33"/>
  <c r="A18" i="18" l="1"/>
  <c r="A42" i="33"/>
  <c r="A73" i="33"/>
  <c r="A11" i="33"/>
  <c r="A19" i="18" l="1"/>
  <c r="A12" i="33"/>
  <c r="A43" i="33"/>
  <c r="A74" i="33"/>
  <c r="A20" i="18" l="1"/>
  <c r="A75" i="33"/>
  <c r="A44" i="33"/>
  <c r="A13" i="33"/>
  <c r="A21" i="18" l="1"/>
  <c r="A45" i="33"/>
  <c r="A14" i="33"/>
  <c r="A76" i="33"/>
  <c r="A22" i="18" l="1"/>
  <c r="A46" i="33"/>
  <c r="A77" i="33"/>
  <c r="A15" i="33"/>
  <c r="A23" i="18" l="1"/>
  <c r="A16" i="33"/>
  <c r="A78" i="33"/>
  <c r="A47" i="33"/>
  <c r="A24" i="18" l="1"/>
  <c r="A79" i="33"/>
  <c r="A48" i="33"/>
  <c r="A17" i="33"/>
  <c r="A25" i="18" l="1"/>
  <c r="A80" i="33"/>
  <c r="A18" i="33"/>
  <c r="A49" i="33"/>
  <c r="A26" i="18" l="1"/>
  <c r="A50" i="33"/>
  <c r="A81" i="33"/>
  <c r="A19" i="33"/>
  <c r="A27" i="18" l="1"/>
  <c r="A20" i="33"/>
  <c r="A51" i="33"/>
  <c r="A82" i="33"/>
  <c r="A28" i="18" l="1"/>
  <c r="A83" i="33"/>
  <c r="A52" i="33"/>
  <c r="A21" i="33"/>
  <c r="A29" i="18" l="1"/>
  <c r="A53" i="33"/>
  <c r="A84" i="33"/>
  <c r="A22" i="33"/>
  <c r="A30" i="18" l="1"/>
  <c r="A54" i="33"/>
  <c r="A85" i="33"/>
  <c r="A23" i="33"/>
  <c r="A31" i="18" l="1"/>
  <c r="A24" i="33"/>
  <c r="A55" i="33"/>
  <c r="A86" i="33"/>
  <c r="A32" i="18" l="1"/>
  <c r="A87" i="33"/>
  <c r="A56" i="33"/>
  <c r="A25" i="33"/>
  <c r="A33" i="18" l="1"/>
  <c r="A88" i="33"/>
  <c r="A26" i="33"/>
  <c r="A57" i="33"/>
  <c r="A34" i="18" l="1"/>
  <c r="A58" i="33"/>
  <c r="A89" i="33"/>
  <c r="A27" i="33"/>
  <c r="A35" i="18" l="1"/>
  <c r="A28" i="33"/>
  <c r="A59" i="33"/>
  <c r="A90" i="33"/>
  <c r="A36" i="18" l="1"/>
  <c r="A91" i="33"/>
  <c r="A60" i="33"/>
  <c r="A29" i="33"/>
  <c r="A37" i="18" l="1"/>
  <c r="A61" i="33"/>
  <c r="A30" i="33"/>
  <c r="A92" i="33"/>
  <c r="A7" i="19" l="1"/>
  <c r="A106" i="33"/>
  <c r="A105" i="33"/>
  <c r="A101" i="33"/>
  <c r="A97" i="33"/>
  <c r="A93" i="33"/>
  <c r="A62" i="33"/>
  <c r="A103" i="33"/>
  <c r="A99" i="33"/>
  <c r="A95" i="33"/>
  <c r="A100" i="33"/>
  <c r="A98" i="33"/>
  <c r="A94" i="33"/>
  <c r="A104" i="33"/>
  <c r="A96" i="33"/>
  <c r="A31" i="33"/>
  <c r="A102" i="33"/>
  <c r="A8" i="19" l="1"/>
  <c r="A61" i="35"/>
  <c r="A31" i="35"/>
  <c r="A1" i="35"/>
  <c r="A9" i="19" l="1"/>
  <c r="A62" i="35"/>
  <c r="A2" i="35"/>
  <c r="A32" i="35"/>
  <c r="A10" i="19" l="1"/>
  <c r="A63" i="35"/>
  <c r="A3" i="35"/>
  <c r="A33" i="35"/>
  <c r="A11" i="19" l="1"/>
  <c r="A64" i="35"/>
  <c r="A4" i="35"/>
  <c r="A34" i="35"/>
  <c r="A12" i="19" l="1"/>
  <c r="A65" i="35"/>
  <c r="A35" i="35"/>
  <c r="A5" i="35"/>
  <c r="A13" i="19" l="1"/>
  <c r="A66" i="35"/>
  <c r="A36" i="35"/>
  <c r="A6" i="35"/>
  <c r="A14" i="19" l="1"/>
  <c r="A67" i="35"/>
  <c r="A7" i="35"/>
  <c r="A37" i="35"/>
  <c r="A15" i="19" l="1"/>
  <c r="A68" i="35"/>
  <c r="A38" i="35"/>
  <c r="A8" i="35"/>
  <c r="A16" i="19" l="1"/>
  <c r="A69" i="35"/>
  <c r="A39" i="35"/>
  <c r="A9" i="35"/>
  <c r="A17" i="19" l="1"/>
  <c r="A70" i="35"/>
  <c r="A40" i="35"/>
  <c r="A10" i="35"/>
  <c r="A18" i="19" l="1"/>
  <c r="A71" i="35"/>
  <c r="A11" i="35"/>
  <c r="A41" i="35"/>
  <c r="A19" i="19" l="1"/>
  <c r="A72" i="35"/>
  <c r="A12" i="35"/>
  <c r="A42" i="35"/>
  <c r="A20" i="19" l="1"/>
  <c r="A73" i="35"/>
  <c r="A43" i="35"/>
  <c r="A13" i="35"/>
  <c r="A21" i="19" l="1"/>
  <c r="A74" i="35"/>
  <c r="A44" i="35"/>
  <c r="A14" i="35"/>
  <c r="A22" i="19" l="1"/>
  <c r="A75" i="35"/>
  <c r="A15" i="35"/>
  <c r="A45" i="35"/>
  <c r="A23" i="19" l="1"/>
  <c r="A76" i="35"/>
  <c r="A46" i="35"/>
  <c r="A16" i="35"/>
  <c r="A24" i="19" l="1"/>
  <c r="A77" i="35"/>
  <c r="A47" i="35"/>
  <c r="A17" i="35"/>
  <c r="A25" i="19" l="1"/>
  <c r="A78" i="35"/>
  <c r="A48" i="35"/>
  <c r="A18" i="35"/>
  <c r="A26" i="19" l="1"/>
  <c r="A79" i="35"/>
  <c r="A19" i="35"/>
  <c r="A49" i="35"/>
  <c r="A27" i="19" l="1"/>
  <c r="A80" i="35"/>
  <c r="A20" i="35"/>
  <c r="A50" i="35"/>
  <c r="A28" i="19" l="1"/>
  <c r="A81" i="35"/>
  <c r="A51" i="35"/>
  <c r="A21" i="35"/>
  <c r="A29" i="19" l="1"/>
  <c r="A82" i="35"/>
  <c r="A52" i="35"/>
  <c r="A22" i="35"/>
  <c r="A30" i="19" l="1"/>
  <c r="A83" i="35"/>
  <c r="A53" i="35"/>
  <c r="A23" i="35"/>
  <c r="A31" i="19" l="1"/>
  <c r="A84" i="35"/>
  <c r="A24" i="35"/>
  <c r="A54" i="35"/>
  <c r="A32" i="19" l="1"/>
  <c r="A85" i="35"/>
  <c r="A55" i="35"/>
  <c r="A25" i="35"/>
  <c r="A33" i="19" l="1"/>
  <c r="A86" i="35"/>
  <c r="A56" i="35"/>
  <c r="A26" i="35"/>
  <c r="A34" i="19" l="1"/>
  <c r="A87" i="35"/>
  <c r="A57" i="35"/>
  <c r="A27" i="35"/>
  <c r="A35" i="19" l="1"/>
  <c r="A88" i="35"/>
  <c r="A28" i="35"/>
  <c r="A58" i="35"/>
  <c r="A36" i="19" l="1"/>
  <c r="A89" i="35"/>
  <c r="A59" i="35"/>
  <c r="A29" i="35"/>
  <c r="A7" i="20" l="1"/>
  <c r="A103" i="35"/>
  <c r="A99" i="35"/>
  <c r="A95" i="35"/>
  <c r="A91" i="35"/>
  <c r="A101" i="35"/>
  <c r="A97" i="35"/>
  <c r="A93" i="35"/>
  <c r="A100" i="35"/>
  <c r="A92" i="35"/>
  <c r="A96" i="35"/>
  <c r="A60" i="35"/>
  <c r="A90" i="35"/>
  <c r="A102" i="35"/>
  <c r="A98" i="35"/>
  <c r="A30" i="35"/>
  <c r="A94" i="35"/>
  <c r="A8" i="20" l="1"/>
  <c r="A63" i="36"/>
  <c r="A32" i="36"/>
  <c r="A1" i="36"/>
  <c r="A9" i="20" l="1"/>
  <c r="A64" i="36"/>
  <c r="A33" i="36"/>
  <c r="A2" i="36"/>
  <c r="A10" i="20" l="1"/>
  <c r="A65" i="36"/>
  <c r="A3" i="36"/>
  <c r="A34" i="36"/>
  <c r="A11" i="20" l="1"/>
  <c r="A66" i="36"/>
  <c r="A35" i="36"/>
  <c r="A4" i="36"/>
  <c r="A12" i="20" l="1"/>
  <c r="A67" i="36"/>
  <c r="A36" i="36"/>
  <c r="A5" i="36"/>
  <c r="A13" i="20" l="1"/>
  <c r="A68" i="36"/>
  <c r="A37" i="36"/>
  <c r="A6" i="36"/>
  <c r="A14" i="20" l="1"/>
  <c r="A69" i="36"/>
  <c r="A7" i="36"/>
  <c r="A38" i="36"/>
  <c r="A15" i="20" l="1"/>
  <c r="A70" i="36"/>
  <c r="A39" i="36"/>
  <c r="A8" i="36"/>
  <c r="A16" i="20" l="1"/>
  <c r="A71" i="36"/>
  <c r="A40" i="36"/>
  <c r="A9" i="36"/>
  <c r="A17" i="20" l="1"/>
  <c r="A72" i="36"/>
  <c r="A41" i="36"/>
  <c r="A10" i="36"/>
  <c r="A18" i="20" l="1"/>
  <c r="A73" i="36"/>
  <c r="A11" i="36"/>
  <c r="A42" i="36"/>
  <c r="A19" i="20" l="1"/>
  <c r="A74" i="36"/>
  <c r="A43" i="36"/>
  <c r="A12" i="36"/>
  <c r="A20" i="20" l="1"/>
  <c r="A75" i="36"/>
  <c r="A44" i="36"/>
  <c r="A13" i="36"/>
  <c r="A21" i="20" l="1"/>
  <c r="A76" i="36"/>
  <c r="A45" i="36"/>
  <c r="A14" i="36"/>
  <c r="A22" i="20" l="1"/>
  <c r="A77" i="36"/>
  <c r="A15" i="36"/>
  <c r="A46" i="36"/>
  <c r="A23" i="20" l="1"/>
  <c r="A78" i="36"/>
  <c r="A47" i="36"/>
  <c r="A16" i="36"/>
  <c r="A24" i="20" l="1"/>
  <c r="A79" i="36"/>
  <c r="A48" i="36"/>
  <c r="A17" i="36"/>
  <c r="A25" i="20" l="1"/>
  <c r="A80" i="36"/>
  <c r="A49" i="36"/>
  <c r="A18" i="36"/>
  <c r="A26" i="20" l="1"/>
  <c r="A81" i="36"/>
  <c r="A19" i="36"/>
  <c r="A50" i="36"/>
  <c r="A27" i="20" l="1"/>
  <c r="A82" i="36"/>
  <c r="A51" i="36"/>
  <c r="A20" i="36"/>
  <c r="A28" i="20" l="1"/>
  <c r="A83" i="36"/>
  <c r="A52" i="36"/>
  <c r="A21" i="36"/>
  <c r="A29" i="20" l="1"/>
  <c r="A84" i="36"/>
  <c r="A53" i="36"/>
  <c r="A22" i="36"/>
  <c r="A30" i="20" l="1"/>
  <c r="A85" i="36"/>
  <c r="A23" i="36"/>
  <c r="A54" i="36"/>
  <c r="A31" i="20" l="1"/>
  <c r="A86" i="36"/>
  <c r="A55" i="36"/>
  <c r="A24" i="36"/>
  <c r="A32" i="20" l="1"/>
  <c r="A87" i="36"/>
  <c r="A56" i="36"/>
  <c r="A25" i="36"/>
  <c r="A33" i="20" l="1"/>
  <c r="A88" i="36"/>
  <c r="A57" i="36"/>
  <c r="A26" i="36"/>
  <c r="A34" i="20" l="1"/>
  <c r="A89" i="36"/>
  <c r="A27" i="36"/>
  <c r="A58" i="36"/>
  <c r="A35" i="20" l="1"/>
  <c r="A90" i="36"/>
  <c r="A59" i="36"/>
  <c r="A28" i="36"/>
  <c r="A36" i="20" l="1"/>
  <c r="A91" i="36"/>
  <c r="A60" i="36"/>
  <c r="A29" i="36"/>
  <c r="A37" i="20" l="1"/>
  <c r="A92" i="36"/>
  <c r="A61" i="36"/>
  <c r="A30" i="36"/>
  <c r="A7" i="21" l="1"/>
  <c r="A94" i="36"/>
  <c r="A93" i="36"/>
  <c r="A31" i="36"/>
  <c r="A106" i="36"/>
  <c r="A104" i="36"/>
  <c r="A102" i="36"/>
  <c r="A100" i="36"/>
  <c r="A98" i="36"/>
  <c r="A96" i="36"/>
  <c r="A105" i="36"/>
  <c r="A103" i="36"/>
  <c r="A101" i="36"/>
  <c r="A99" i="36"/>
  <c r="A97" i="36"/>
  <c r="A95" i="36"/>
  <c r="A62" i="36"/>
  <c r="A8" i="21" l="1"/>
  <c r="A61" i="37"/>
  <c r="A31" i="37"/>
  <c r="A1" i="37"/>
  <c r="A9" i="21" l="1"/>
  <c r="A32" i="37"/>
  <c r="A62" i="37"/>
  <c r="A2" i="37"/>
  <c r="A10" i="21" l="1"/>
  <c r="A33" i="37"/>
  <c r="A63" i="37"/>
  <c r="A3" i="37"/>
  <c r="A11" i="21" l="1"/>
  <c r="A34" i="37"/>
  <c r="A64" i="37"/>
  <c r="A4" i="37"/>
  <c r="A12" i="21" l="1"/>
  <c r="A65" i="37"/>
  <c r="A35" i="37"/>
  <c r="A5" i="37"/>
  <c r="A13" i="21" l="1"/>
  <c r="A36" i="37"/>
  <c r="A66" i="37"/>
  <c r="A6" i="37"/>
  <c r="A14" i="21" l="1"/>
  <c r="A67" i="37"/>
  <c r="A37" i="37"/>
  <c r="A7" i="37"/>
  <c r="A15" i="21" l="1"/>
  <c r="A38" i="37"/>
  <c r="A68" i="37"/>
  <c r="A8" i="37"/>
  <c r="A16" i="21" l="1"/>
  <c r="A69" i="37"/>
  <c r="A39" i="37"/>
  <c r="A9" i="37"/>
  <c r="A17" i="21" l="1"/>
  <c r="A40" i="37"/>
  <c r="A70" i="37"/>
  <c r="A10" i="37"/>
  <c r="A18" i="21" l="1"/>
  <c r="A41" i="37"/>
  <c r="A71" i="37"/>
  <c r="A11" i="37"/>
  <c r="A19" i="21" l="1"/>
  <c r="A42" i="37"/>
  <c r="A72" i="37"/>
  <c r="A12" i="37"/>
  <c r="A20" i="21" l="1"/>
  <c r="A73" i="37"/>
  <c r="A13" i="37"/>
  <c r="A43" i="37"/>
  <c r="A21" i="21" l="1"/>
  <c r="A44" i="37"/>
  <c r="A74" i="37"/>
  <c r="A14" i="37"/>
  <c r="A22" i="21" l="1"/>
  <c r="A75" i="37"/>
  <c r="A45" i="37"/>
  <c r="A15" i="37"/>
  <c r="A23" i="21" l="1"/>
  <c r="A46" i="37"/>
  <c r="A76" i="37"/>
  <c r="A16" i="37"/>
  <c r="A24" i="21" l="1"/>
  <c r="A77" i="37"/>
  <c r="A47" i="37"/>
  <c r="A17" i="37"/>
  <c r="A25" i="21" l="1"/>
  <c r="A48" i="37"/>
  <c r="A78" i="37"/>
  <c r="A18" i="37"/>
  <c r="A26" i="21" l="1"/>
  <c r="A49" i="37"/>
  <c r="A79" i="37"/>
  <c r="A19" i="37"/>
  <c r="A27" i="21" l="1"/>
  <c r="A50" i="37"/>
  <c r="A80" i="37"/>
  <c r="A20" i="37"/>
  <c r="A28" i="21" l="1"/>
  <c r="A81" i="37"/>
  <c r="A51" i="37"/>
  <c r="A21" i="37"/>
  <c r="A29" i="21" l="1"/>
  <c r="A52" i="37"/>
  <c r="A82" i="37"/>
  <c r="A22" i="37"/>
  <c r="A30" i="21" l="1"/>
  <c r="A83" i="37"/>
  <c r="A53" i="37"/>
  <c r="A23" i="37"/>
  <c r="A31" i="21" l="1"/>
  <c r="A54" i="37"/>
  <c r="A84" i="37"/>
  <c r="A24" i="37"/>
  <c r="A32" i="21" l="1"/>
  <c r="A85" i="37"/>
  <c r="A55" i="37"/>
  <c r="A25" i="37"/>
  <c r="A33" i="21" l="1"/>
  <c r="A56" i="37"/>
  <c r="A86" i="37"/>
  <c r="A26" i="37"/>
  <c r="A34" i="21" l="1"/>
  <c r="A57" i="37"/>
  <c r="A87" i="37"/>
  <c r="A27" i="37"/>
  <c r="A35" i="21" l="1"/>
  <c r="A58" i="37"/>
  <c r="A88" i="37"/>
  <c r="A28" i="37"/>
  <c r="A36" i="21" l="1"/>
  <c r="A7" i="23" s="1"/>
  <c r="A89" i="37"/>
  <c r="A29" i="37"/>
  <c r="A59" i="37"/>
  <c r="A63" i="38" l="1"/>
  <c r="A8" i="23"/>
  <c r="A32" i="38"/>
  <c r="A1" i="38"/>
  <c r="A100" i="37"/>
  <c r="A96" i="37"/>
  <c r="A92" i="37"/>
  <c r="A60" i="37"/>
  <c r="A102" i="37"/>
  <c r="A98" i="37"/>
  <c r="A94" i="37"/>
  <c r="A90" i="37"/>
  <c r="A97" i="37"/>
  <c r="A101" i="37"/>
  <c r="A93" i="37"/>
  <c r="A91" i="37"/>
  <c r="A30" i="37"/>
  <c r="A103" i="37"/>
  <c r="A99" i="37"/>
  <c r="A95" i="37"/>
  <c r="A2" i="38" l="1"/>
  <c r="A9" i="23"/>
  <c r="A64" i="38"/>
  <c r="A33" i="38"/>
  <c r="A10" i="23" l="1"/>
  <c r="A65" i="38"/>
  <c r="A3" i="38"/>
  <c r="A34" i="38"/>
  <c r="A11" i="23" l="1"/>
  <c r="A66" i="38"/>
  <c r="A35" i="38"/>
  <c r="A4" i="38"/>
  <c r="A5" i="38" l="1"/>
  <c r="A36" i="38"/>
  <c r="A67" i="38"/>
  <c r="A12" i="23"/>
  <c r="A13" i="23" l="1"/>
  <c r="A37" i="38"/>
  <c r="A68" i="38"/>
  <c r="A6" i="38"/>
  <c r="A38" i="38" l="1"/>
  <c r="A14" i="23"/>
  <c r="A69" i="38"/>
  <c r="A7" i="38"/>
  <c r="A70" i="38" l="1"/>
  <c r="A39" i="38"/>
  <c r="A15" i="23"/>
  <c r="A8" i="38"/>
  <c r="A9" i="38" l="1"/>
  <c r="A16" i="23"/>
  <c r="A40" i="38"/>
  <c r="A71" i="38"/>
  <c r="A17" i="23" l="1"/>
  <c r="A10" i="38"/>
  <c r="A72" i="38"/>
  <c r="A41" i="38"/>
  <c r="A42" i="38" l="1"/>
  <c r="A18" i="23"/>
  <c r="A11" i="38"/>
  <c r="A73" i="38"/>
  <c r="A19" i="23" l="1"/>
  <c r="A74" i="38"/>
  <c r="A12" i="38"/>
  <c r="A43" i="38"/>
  <c r="A13" i="38" l="1"/>
  <c r="A44" i="38"/>
  <c r="A75" i="38"/>
  <c r="A20" i="23"/>
  <c r="A21" i="23" l="1"/>
  <c r="A45" i="38"/>
  <c r="A14" i="38"/>
  <c r="A76" i="38"/>
  <c r="A46" i="38" l="1"/>
  <c r="A15" i="38"/>
  <c r="A22" i="23"/>
  <c r="A77" i="38"/>
  <c r="A78" i="38" l="1"/>
  <c r="A16" i="38"/>
  <c r="A23" i="23"/>
  <c r="A47" i="38"/>
  <c r="A48" i="38" l="1"/>
  <c r="A24" i="23"/>
  <c r="A17" i="38"/>
  <c r="A79" i="38"/>
  <c r="A80" i="38" l="1"/>
  <c r="A49" i="38"/>
  <c r="A25" i="23"/>
  <c r="A18" i="38"/>
  <c r="A19" i="38" l="1"/>
  <c r="A26" i="23"/>
  <c r="A81" i="38"/>
  <c r="A50" i="38"/>
  <c r="A82" i="38" l="1"/>
  <c r="A51" i="38"/>
  <c r="A27" i="23"/>
  <c r="A20" i="38"/>
  <c r="A21" i="38" l="1"/>
  <c r="A83" i="38"/>
  <c r="A28" i="23"/>
  <c r="A52" i="38"/>
  <c r="A53" i="38" l="1"/>
  <c r="A29" i="23"/>
  <c r="A84" i="38"/>
  <c r="A22" i="38"/>
  <c r="A23" i="38" l="1"/>
  <c r="A30" i="23"/>
  <c r="A85" i="38"/>
  <c r="A54" i="38"/>
  <c r="A86" i="38" l="1"/>
  <c r="A55" i="38"/>
  <c r="A24" i="38"/>
  <c r="A31" i="23"/>
  <c r="A56" i="38" l="1"/>
  <c r="A87" i="38"/>
  <c r="A32" i="23"/>
  <c r="A25" i="38"/>
  <c r="A26" i="38" l="1"/>
  <c r="A88" i="38"/>
  <c r="A57" i="38"/>
  <c r="A33" i="23"/>
  <c r="A27" i="38" l="1"/>
  <c r="A34" i="23"/>
  <c r="A89" i="38"/>
  <c r="A58" i="38"/>
  <c r="A59" i="38" l="1"/>
  <c r="A28" i="38"/>
  <c r="A35" i="23"/>
  <c r="A90" i="38"/>
  <c r="A36" i="23" l="1"/>
  <c r="A60" i="38"/>
  <c r="A29" i="38"/>
  <c r="A91" i="38"/>
  <c r="A92" i="38" l="1"/>
  <c r="A61" i="38"/>
  <c r="A30" i="38"/>
  <c r="A37" i="23"/>
  <c r="A7" i="24" l="1"/>
  <c r="A106" i="38"/>
  <c r="A103" i="38"/>
  <c r="A95" i="38"/>
  <c r="A98" i="38"/>
  <c r="A96" i="38"/>
  <c r="A101" i="38"/>
  <c r="A62" i="38"/>
  <c r="A102" i="38"/>
  <c r="A99" i="38"/>
  <c r="A31" i="38"/>
  <c r="A93" i="38"/>
  <c r="A100" i="38"/>
  <c r="A105" i="38"/>
  <c r="A97" i="38"/>
  <c r="A104" i="38"/>
  <c r="A94" i="38"/>
  <c r="A1" i="39" l="1"/>
  <c r="A8" i="24"/>
  <c r="A63" i="39"/>
  <c r="A32" i="39"/>
  <c r="A9" i="24" l="1"/>
  <c r="A2" i="39"/>
  <c r="A64" i="39"/>
  <c r="A33" i="39"/>
  <c r="A10" i="24" l="1"/>
  <c r="A65" i="39"/>
  <c r="A3" i="39"/>
  <c r="A34" i="39"/>
  <c r="A66" i="39" l="1"/>
  <c r="A35" i="39"/>
  <c r="A11" i="24"/>
  <c r="A4" i="39"/>
  <c r="A36" i="39" l="1"/>
  <c r="A12" i="24"/>
  <c r="A67" i="39"/>
  <c r="A5" i="39"/>
  <c r="A37" i="39" l="1"/>
  <c r="A6" i="39"/>
  <c r="A13" i="24"/>
  <c r="A68" i="39"/>
  <c r="A14" i="24" l="1"/>
  <c r="A7" i="39"/>
  <c r="A38" i="39"/>
  <c r="A69" i="39"/>
  <c r="A15" i="24" l="1"/>
  <c r="A39" i="39"/>
  <c r="A8" i="39"/>
  <c r="A70" i="39"/>
  <c r="A40" i="39" l="1"/>
  <c r="A9" i="39"/>
  <c r="A16" i="24"/>
  <c r="A71" i="39"/>
  <c r="A41" i="39" l="1"/>
  <c r="A72" i="39"/>
  <c r="A17" i="24"/>
  <c r="A10" i="39"/>
  <c r="A18" i="24" l="1"/>
  <c r="A73" i="39"/>
  <c r="A11" i="39"/>
  <c r="A42" i="39"/>
  <c r="A19" i="24" l="1"/>
  <c r="A12" i="39"/>
  <c r="A74" i="39"/>
  <c r="A43" i="39"/>
  <c r="A44" i="39" l="1"/>
  <c r="A20" i="24"/>
  <c r="A75" i="39"/>
  <c r="A13" i="39"/>
  <c r="A45" i="39" l="1"/>
  <c r="A21" i="24"/>
  <c r="A76" i="39"/>
  <c r="A14" i="39"/>
  <c r="A22" i="24" l="1"/>
  <c r="A46" i="39"/>
  <c r="A77" i="39"/>
  <c r="A15" i="39"/>
  <c r="A23" i="24" l="1"/>
  <c r="A78" i="39"/>
  <c r="A47" i="39"/>
  <c r="A16" i="39"/>
  <c r="A24" i="24" l="1"/>
  <c r="A79" i="39"/>
  <c r="A48" i="39"/>
  <c r="A17" i="39"/>
  <c r="A80" i="39" l="1"/>
  <c r="A18" i="39"/>
  <c r="A49" i="39"/>
  <c r="A25" i="24"/>
  <c r="A50" i="39" l="1"/>
  <c r="A81" i="39"/>
  <c r="A26" i="24"/>
  <c r="A19" i="39"/>
  <c r="A51" i="39" l="1"/>
  <c r="A20" i="39"/>
  <c r="A27" i="24"/>
  <c r="A82" i="39"/>
  <c r="A21" i="39" l="1"/>
  <c r="A28" i="24"/>
  <c r="A83" i="39"/>
  <c r="A52" i="39"/>
  <c r="A22" i="39" l="1"/>
  <c r="A53" i="39"/>
  <c r="A29" i="24"/>
  <c r="A84" i="39"/>
  <c r="A23" i="39" l="1"/>
  <c r="A54" i="39"/>
  <c r="A85" i="39"/>
  <c r="A30" i="24"/>
  <c r="A86" i="39" l="1"/>
  <c r="A55" i="39"/>
  <c r="A24" i="39"/>
  <c r="A31" i="24"/>
  <c r="A25" i="39" l="1"/>
  <c r="A32" i="24"/>
  <c r="A87" i="39"/>
  <c r="A56" i="39"/>
  <c r="A33" i="24" l="1"/>
  <c r="A88" i="39"/>
  <c r="A26" i="39"/>
  <c r="A57" i="39"/>
  <c r="A27" i="39" l="1"/>
  <c r="A58" i="39"/>
  <c r="A89" i="39"/>
  <c r="A34" i="24"/>
  <c r="A90" i="39" l="1"/>
  <c r="A59" i="39"/>
  <c r="A28" i="39"/>
  <c r="A35" i="24"/>
  <c r="A36" i="24" l="1"/>
  <c r="A91" i="39"/>
  <c r="A60" i="39"/>
  <c r="A29" i="39"/>
  <c r="A37" i="24" l="1"/>
  <c r="A92" i="39"/>
  <c r="A30" i="39"/>
  <c r="A61" i="39"/>
  <c r="A7" i="25" l="1"/>
  <c r="A98" i="39"/>
  <c r="A104" i="39"/>
  <c r="A96" i="39"/>
  <c r="A101" i="39"/>
  <c r="A62" i="39"/>
  <c r="A102" i="39"/>
  <c r="A31" i="39"/>
  <c r="A99" i="39"/>
  <c r="A94" i="39"/>
  <c r="A100" i="39"/>
  <c r="A105" i="39"/>
  <c r="A97" i="39"/>
  <c r="A93" i="39"/>
  <c r="A106" i="39"/>
  <c r="A103" i="39"/>
  <c r="A95" i="39"/>
  <c r="A61" i="40" l="1"/>
  <c r="A31" i="40"/>
  <c r="A1" i="40"/>
  <c r="A8" i="25"/>
  <c r="A62" i="40" l="1"/>
  <c r="A2" i="40"/>
  <c r="A9" i="25"/>
  <c r="A32" i="40"/>
  <c r="A10" i="25" l="1"/>
  <c r="A33" i="40"/>
  <c r="A63" i="40"/>
  <c r="A3" i="40"/>
  <c r="A11" i="25" l="1"/>
  <c r="A34" i="40"/>
  <c r="A64" i="40"/>
  <c r="A4" i="40"/>
  <c r="A35" i="40" l="1"/>
  <c r="A5" i="40"/>
  <c r="A12" i="25"/>
  <c r="A65" i="40"/>
  <c r="A36" i="40" l="1"/>
  <c r="A66" i="40"/>
  <c r="A6" i="40"/>
  <c r="A13" i="25"/>
  <c r="A14" i="25" l="1"/>
  <c r="A67" i="40"/>
  <c r="A37" i="40"/>
  <c r="A7" i="40"/>
  <c r="A15" i="25" l="1"/>
  <c r="A68" i="40"/>
  <c r="A8" i="40"/>
  <c r="A38" i="40"/>
  <c r="A39" i="40" l="1"/>
  <c r="A16" i="25"/>
  <c r="A69" i="40"/>
  <c r="A9" i="40"/>
  <c r="A40" i="40" l="1"/>
  <c r="A17" i="25"/>
  <c r="A70" i="40"/>
  <c r="A10" i="40"/>
  <c r="A18" i="25" l="1"/>
  <c r="A71" i="40"/>
  <c r="A41" i="40"/>
  <c r="A11" i="40"/>
  <c r="A19" i="25" l="1"/>
  <c r="A12" i="40"/>
  <c r="A72" i="40"/>
  <c r="A42" i="40"/>
  <c r="A43" i="40" l="1"/>
  <c r="A13" i="40"/>
  <c r="A20" i="25"/>
  <c r="A73" i="40"/>
  <c r="A44" i="40" l="1"/>
  <c r="A14" i="40"/>
  <c r="A21" i="25"/>
  <c r="A74" i="40"/>
  <c r="A22" i="25" l="1"/>
  <c r="A15" i="40"/>
  <c r="A75" i="40"/>
  <c r="A45" i="40"/>
  <c r="A23" i="25" l="1"/>
  <c r="A16" i="40"/>
  <c r="A46" i="40"/>
  <c r="A76" i="40"/>
  <c r="A24" i="25" l="1"/>
  <c r="A77" i="40"/>
  <c r="A47" i="40"/>
  <c r="A17" i="40"/>
  <c r="A18" i="40" l="1"/>
  <c r="A25" i="25"/>
  <c r="A48" i="40"/>
  <c r="A78" i="40"/>
  <c r="A79" i="40" l="1"/>
  <c r="A49" i="40"/>
  <c r="A26" i="25"/>
  <c r="A19" i="40"/>
  <c r="A20" i="40" l="1"/>
  <c r="A50" i="40"/>
  <c r="A27" i="25"/>
  <c r="A80" i="40"/>
  <c r="A21" i="40" l="1"/>
  <c r="A28" i="25"/>
  <c r="A81" i="40"/>
  <c r="A51" i="40"/>
  <c r="A29" i="25" l="1"/>
  <c r="A52" i="40"/>
  <c r="A82" i="40"/>
  <c r="A22" i="40"/>
  <c r="A30" i="25" l="1"/>
  <c r="A23" i="40"/>
  <c r="A83" i="40"/>
  <c r="A53" i="40"/>
  <c r="A84" i="40" l="1"/>
  <c r="A24" i="40"/>
  <c r="A54" i="40"/>
  <c r="A31" i="25"/>
  <c r="A25" i="40" l="1"/>
  <c r="A32" i="25"/>
  <c r="A85" i="40"/>
  <c r="A55" i="40"/>
  <c r="A86" i="40" l="1"/>
  <c r="A26" i="40"/>
  <c r="A33" i="25"/>
  <c r="A56" i="40"/>
  <c r="A27" i="40" l="1"/>
  <c r="A87" i="40"/>
  <c r="A57" i="40"/>
  <c r="A34" i="25"/>
  <c r="A88" i="40" l="1"/>
  <c r="A28" i="40"/>
  <c r="A58" i="40"/>
  <c r="A35" i="25"/>
  <c r="A36" i="25" l="1"/>
  <c r="A89" i="40"/>
  <c r="A59" i="40"/>
  <c r="A29" i="40"/>
  <c r="A7" i="26" l="1"/>
  <c r="A96" i="40"/>
  <c r="A97" i="40"/>
  <c r="A92" i="40"/>
  <c r="A95" i="40"/>
  <c r="A98" i="40"/>
  <c r="A93" i="40"/>
  <c r="A60" i="40"/>
  <c r="A91" i="40"/>
  <c r="A94" i="40"/>
  <c r="A100" i="40"/>
  <c r="A103" i="40"/>
  <c r="A30" i="40"/>
  <c r="A90" i="40"/>
  <c r="A101" i="40"/>
  <c r="A99" i="40"/>
  <c r="A102" i="40"/>
  <c r="A63" i="41" l="1"/>
  <c r="A8" i="26"/>
  <c r="A1" i="41"/>
  <c r="A32" i="41"/>
  <c r="A2" i="41" l="1"/>
  <c r="A64" i="41"/>
  <c r="A9" i="26"/>
  <c r="A33" i="41"/>
  <c r="A10" i="26" l="1"/>
  <c r="A65" i="41"/>
  <c r="A34" i="41"/>
  <c r="A3" i="41"/>
  <c r="A11" i="26" l="1"/>
  <c r="A4" i="41"/>
  <c r="A35" i="41"/>
  <c r="A66" i="41"/>
  <c r="A12" i="26" l="1"/>
  <c r="A36" i="41"/>
  <c r="A5" i="41"/>
  <c r="A67" i="41"/>
  <c r="A6" i="41" l="1"/>
  <c r="A37" i="41"/>
  <c r="A68" i="41"/>
  <c r="A13" i="26"/>
  <c r="A14" i="26" l="1"/>
  <c r="A38" i="41"/>
  <c r="A69" i="41"/>
  <c r="A7" i="41"/>
  <c r="A8" i="41" l="1"/>
  <c r="A39" i="41"/>
  <c r="A70" i="41"/>
  <c r="A15" i="26"/>
  <c r="A16" i="26" l="1"/>
  <c r="A71" i="41"/>
  <c r="A40" i="41"/>
  <c r="A9" i="41"/>
  <c r="A10" i="41" l="1"/>
  <c r="A17" i="26"/>
  <c r="A72" i="41"/>
  <c r="A41" i="41"/>
  <c r="A18" i="26" l="1"/>
  <c r="A73" i="41"/>
  <c r="A42" i="41"/>
  <c r="A11" i="41"/>
  <c r="A12" i="41" l="1"/>
  <c r="A74" i="41"/>
  <c r="A19" i="26"/>
  <c r="A43" i="41"/>
  <c r="A20" i="26" l="1"/>
  <c r="A44" i="41"/>
  <c r="A13" i="41"/>
  <c r="A75" i="41"/>
  <c r="A14" i="41" l="1"/>
  <c r="A76" i="41"/>
  <c r="A21" i="26"/>
  <c r="A45" i="41"/>
  <c r="A22" i="26" l="1"/>
  <c r="A77" i="41"/>
  <c r="A15" i="41"/>
  <c r="A46" i="41"/>
  <c r="A16" i="41" l="1"/>
  <c r="A23" i="26"/>
  <c r="A47" i="41"/>
  <c r="A78" i="41"/>
  <c r="A48" i="41" l="1"/>
  <c r="A24" i="26"/>
  <c r="A17" i="41"/>
  <c r="A79" i="41"/>
  <c r="A25" i="26" l="1"/>
  <c r="A49" i="41"/>
  <c r="A18" i="41"/>
  <c r="A80" i="41"/>
  <c r="A81" i="41" l="1"/>
  <c r="A19" i="41"/>
  <c r="A26" i="26"/>
  <c r="A50" i="41"/>
  <c r="A51" i="41" l="1"/>
  <c r="A82" i="41"/>
  <c r="A20" i="41"/>
  <c r="A27" i="26"/>
  <c r="A28" i="26" l="1"/>
  <c r="A83" i="41"/>
  <c r="A52" i="41"/>
  <c r="A21" i="41"/>
  <c r="A53" i="41" l="1"/>
  <c r="A22" i="41"/>
  <c r="A84" i="41"/>
  <c r="A29" i="26"/>
  <c r="A54" i="41" l="1"/>
  <c r="A85" i="41"/>
  <c r="A23" i="41"/>
  <c r="A30" i="26"/>
  <c r="A31" i="26" l="1"/>
  <c r="A55" i="41"/>
  <c r="A86" i="41"/>
  <c r="A24" i="41"/>
  <c r="A87" i="41" l="1"/>
  <c r="A56" i="41"/>
  <c r="A25" i="41"/>
  <c r="A32" i="26"/>
  <c r="A88" i="41" l="1"/>
  <c r="A33" i="26"/>
  <c r="A57" i="41"/>
  <c r="A26" i="41"/>
  <c r="A58" i="41" l="1"/>
  <c r="A89" i="41"/>
  <c r="A27" i="41"/>
  <c r="A34" i="26"/>
  <c r="A35" i="26" l="1"/>
  <c r="A59" i="41"/>
  <c r="A90" i="41"/>
  <c r="A28" i="41"/>
  <c r="A60" i="41" l="1"/>
  <c r="A29" i="41"/>
  <c r="A36" i="26"/>
  <c r="A91" i="41"/>
  <c r="A92" i="41" l="1"/>
  <c r="A37" i="26"/>
  <c r="A61" i="41"/>
  <c r="A30" i="41"/>
  <c r="A7" i="27" l="1"/>
  <c r="A99" i="41"/>
  <c r="A105" i="41"/>
  <c r="A97" i="41"/>
  <c r="A31" i="41"/>
  <c r="A100" i="41"/>
  <c r="A103" i="41"/>
  <c r="A95" i="41"/>
  <c r="A106" i="41"/>
  <c r="A98" i="41"/>
  <c r="A101" i="41"/>
  <c r="A94" i="41"/>
  <c r="A104" i="41"/>
  <c r="A96" i="41"/>
  <c r="A62" i="41"/>
  <c r="A93" i="41"/>
  <c r="A102" i="41"/>
  <c r="A61" i="42" l="1"/>
  <c r="A8" i="27"/>
  <c r="A1" i="42"/>
  <c r="A31" i="42"/>
  <c r="A9" i="27" l="1"/>
  <c r="A62" i="42"/>
  <c r="A32" i="42"/>
  <c r="A2" i="42"/>
  <c r="A10" i="27" l="1"/>
  <c r="A3" i="42"/>
  <c r="A63" i="42"/>
  <c r="A33" i="42"/>
  <c r="A11" i="27" l="1"/>
  <c r="A34" i="42"/>
  <c r="A4" i="42"/>
  <c r="A64" i="42"/>
  <c r="A35" i="42" l="1"/>
  <c r="A5" i="42"/>
  <c r="A65" i="42"/>
  <c r="A12" i="27"/>
  <c r="A13" i="27" l="1"/>
  <c r="A36" i="42"/>
  <c r="A66" i="42"/>
  <c r="A6" i="42"/>
  <c r="A37" i="42" l="1"/>
  <c r="A67" i="42"/>
  <c r="A7" i="42"/>
  <c r="A14" i="27"/>
  <c r="A68" i="42" l="1"/>
  <c r="A38" i="42"/>
  <c r="A15" i="27"/>
  <c r="A8" i="42"/>
  <c r="A69" i="42" l="1"/>
  <c r="A39" i="42"/>
  <c r="A16" i="27"/>
  <c r="A9" i="42"/>
  <c r="A17" i="27" l="1"/>
  <c r="A10" i="42"/>
  <c r="A70" i="42"/>
  <c r="A40" i="42"/>
  <c r="A41" i="42" l="1"/>
  <c r="A18" i="27"/>
  <c r="A71" i="42"/>
  <c r="A11" i="42"/>
  <c r="A19" i="27" l="1"/>
  <c r="A42" i="42"/>
  <c r="A72" i="42"/>
  <c r="A12" i="42"/>
  <c r="A73" i="42" l="1"/>
  <c r="A13" i="42"/>
  <c r="A20" i="27"/>
  <c r="A43" i="42"/>
  <c r="A21" i="27" l="1"/>
  <c r="A44" i="42"/>
  <c r="A14" i="42"/>
  <c r="A74" i="42"/>
  <c r="A45" i="42" l="1"/>
  <c r="A22" i="27"/>
  <c r="A75" i="42"/>
  <c r="A15" i="42"/>
  <c r="A76" i="42" l="1"/>
  <c r="A23" i="27"/>
  <c r="A16" i="42"/>
  <c r="A46" i="42"/>
  <c r="A17" i="42" l="1"/>
  <c r="A24" i="27"/>
  <c r="A77" i="42"/>
  <c r="A47" i="42"/>
  <c r="A48" i="42" l="1"/>
  <c r="A18" i="42"/>
  <c r="A25" i="27"/>
  <c r="A78" i="42"/>
  <c r="A79" i="42" l="1"/>
  <c r="A19" i="42"/>
  <c r="A49" i="42"/>
  <c r="A26" i="27"/>
  <c r="A20" i="42" l="1"/>
  <c r="A27" i="27"/>
  <c r="A80" i="42"/>
  <c r="A50" i="42"/>
  <c r="A21" i="42" l="1"/>
  <c r="A51" i="42"/>
  <c r="A28" i="27"/>
  <c r="A81" i="42"/>
  <c r="A22" i="42" l="1"/>
  <c r="A29" i="27"/>
  <c r="A82" i="42"/>
  <c r="A52" i="42"/>
  <c r="A30" i="27" l="1"/>
  <c r="A83" i="42"/>
  <c r="A23" i="42"/>
  <c r="A53" i="42"/>
  <c r="A54" i="42" l="1"/>
  <c r="A31" i="27"/>
  <c r="A24" i="42"/>
  <c r="A84" i="42"/>
  <c r="A85" i="42" l="1"/>
  <c r="A25" i="42"/>
  <c r="A32" i="27"/>
  <c r="A55" i="42"/>
  <c r="A86" i="42" l="1"/>
  <c r="A56" i="42"/>
  <c r="A26" i="42"/>
  <c r="A33" i="27"/>
  <c r="A34" i="27" l="1"/>
  <c r="A87" i="42"/>
  <c r="A27" i="42"/>
  <c r="A57" i="42"/>
  <c r="A58" i="42" l="1"/>
  <c r="A28" i="42"/>
  <c r="A35" i="27"/>
  <c r="A88" i="42"/>
  <c r="A36" i="27" l="1"/>
  <c r="A29" i="42"/>
  <c r="A59" i="42"/>
  <c r="A89" i="42"/>
  <c r="A102" i="42" l="1"/>
  <c r="A95" i="42"/>
  <c r="A60" i="42"/>
  <c r="A91" i="42"/>
  <c r="A7" i="28"/>
  <c r="A103" i="42"/>
  <c r="A99" i="42"/>
  <c r="A96" i="42"/>
  <c r="A97" i="42"/>
  <c r="A98" i="42"/>
  <c r="A101" i="42"/>
  <c r="A30" i="42"/>
  <c r="A92" i="42"/>
  <c r="A93" i="42"/>
  <c r="A94" i="42"/>
  <c r="A100" i="42"/>
  <c r="A90" i="42"/>
  <c r="A63" i="43" l="1"/>
  <c r="A32" i="43"/>
  <c r="A8" i="28"/>
  <c r="A1" i="43"/>
  <c r="A9" i="28" l="1"/>
  <c r="A64" i="43"/>
  <c r="A33" i="43"/>
  <c r="A2" i="43"/>
  <c r="A10" i="28" l="1"/>
  <c r="A65" i="43"/>
  <c r="A34" i="43"/>
  <c r="A3" i="43"/>
  <c r="A11" i="28" l="1"/>
  <c r="A35" i="43"/>
  <c r="A4" i="43"/>
  <c r="A66" i="43"/>
  <c r="A5" i="43" l="1"/>
  <c r="A36" i="43"/>
  <c r="A12" i="28"/>
  <c r="A67" i="43"/>
  <c r="A68" i="43" l="1"/>
  <c r="A37" i="43"/>
  <c r="A6" i="43"/>
  <c r="A13" i="28"/>
  <c r="A14" i="28" l="1"/>
  <c r="A38" i="43"/>
  <c r="A7" i="43"/>
  <c r="A69" i="43"/>
  <c r="A15" i="28" l="1"/>
  <c r="A70" i="43"/>
  <c r="A8" i="43"/>
  <c r="A39" i="43"/>
  <c r="A9" i="43" l="1"/>
  <c r="A16" i="28"/>
  <c r="A71" i="43"/>
  <c r="A40" i="43"/>
  <c r="A72" i="43" l="1"/>
  <c r="A10" i="43"/>
  <c r="A17" i="28"/>
  <c r="A41" i="43"/>
  <c r="A18" i="28" l="1"/>
  <c r="A11" i="43"/>
  <c r="A73" i="43"/>
  <c r="A42" i="43"/>
  <c r="A19" i="28" l="1"/>
  <c r="A12" i="43"/>
  <c r="A43" i="43"/>
  <c r="A74" i="43"/>
  <c r="A13" i="43" l="1"/>
  <c r="A44" i="43"/>
  <c r="A20" i="28"/>
  <c r="A75" i="43"/>
  <c r="A76" i="43" l="1"/>
  <c r="A21" i="28"/>
  <c r="A14" i="43"/>
  <c r="A45" i="43"/>
  <c r="A22" i="28" l="1"/>
  <c r="A15" i="43"/>
  <c r="A77" i="43"/>
  <c r="A46" i="43"/>
  <c r="A23" i="28" l="1"/>
  <c r="A47" i="43"/>
  <c r="A78" i="43"/>
  <c r="A16" i="43"/>
  <c r="A79" i="43" l="1"/>
  <c r="A48" i="43"/>
  <c r="A17" i="43"/>
  <c r="A24" i="28"/>
  <c r="A25" i="28" l="1"/>
  <c r="A49" i="43"/>
  <c r="A80" i="43"/>
  <c r="A18" i="43"/>
  <c r="A19" i="43" l="1"/>
  <c r="A81" i="43"/>
  <c r="A26" i="28"/>
  <c r="A50" i="43"/>
  <c r="A82" i="43" l="1"/>
  <c r="A20" i="43"/>
  <c r="A27" i="28"/>
  <c r="A51" i="43"/>
  <c r="A28" i="28" l="1"/>
  <c r="A83" i="43"/>
  <c r="A52" i="43"/>
  <c r="A21" i="43"/>
  <c r="A53" i="43" l="1"/>
  <c r="A84" i="43"/>
  <c r="A22" i="43"/>
  <c r="A29" i="28"/>
  <c r="A54" i="43" l="1"/>
  <c r="A23" i="43"/>
  <c r="A85" i="43"/>
  <c r="A30" i="28"/>
  <c r="A55" i="43" l="1"/>
  <c r="A86" i="43"/>
  <c r="A24" i="43"/>
  <c r="A31" i="28"/>
  <c r="A32" i="28" l="1"/>
  <c r="A87" i="43"/>
  <c r="A56" i="43"/>
  <c r="A25" i="43"/>
  <c r="A26" i="43" l="1"/>
  <c r="A33" i="28"/>
  <c r="A57" i="43"/>
  <c r="A88" i="43"/>
  <c r="A58" i="43" l="1"/>
  <c r="A27" i="43"/>
  <c r="A89" i="43"/>
  <c r="A34" i="28"/>
  <c r="A59" i="43" l="1"/>
  <c r="A90" i="43"/>
  <c r="A28" i="43"/>
  <c r="A35" i="28"/>
  <c r="A36" i="28" l="1"/>
  <c r="A91" i="43"/>
  <c r="A60" i="43"/>
  <c r="A29" i="43"/>
  <c r="A30" i="43" l="1"/>
  <c r="A37" i="28"/>
  <c r="A61" i="43"/>
  <c r="A92" i="43"/>
  <c r="A62" i="43" l="1"/>
  <c r="A94" i="43"/>
  <c r="A31" i="43"/>
  <c r="A99" i="43"/>
  <c r="A93" i="43"/>
  <c r="A100" i="43"/>
  <c r="A105" i="43"/>
  <c r="A97" i="43"/>
  <c r="A106" i="43"/>
  <c r="A98" i="43"/>
  <c r="A103" i="43"/>
  <c r="A95" i="43"/>
  <c r="A104" i="43"/>
  <c r="A96" i="43"/>
  <c r="A101" i="43"/>
  <c r="A102" i="43"/>
</calcChain>
</file>

<file path=xl/sharedStrings.xml><?xml version="1.0" encoding="utf-8"?>
<sst xmlns="http://schemas.openxmlformats.org/spreadsheetml/2006/main" count="4576" uniqueCount="190">
  <si>
    <t>SOLDE CAISSE ESP</t>
  </si>
  <si>
    <t>SOLDE GENERAL</t>
  </si>
  <si>
    <t>Recettes TTC par taux de TVA</t>
  </si>
  <si>
    <t xml:space="preserve">Recettes par mode d'encaissement </t>
  </si>
  <si>
    <t>DEPOTS EN BANQUE</t>
  </si>
  <si>
    <t>REGLT ESPECES</t>
  </si>
  <si>
    <t>TOTAUX DES MOUVEMENTS</t>
  </si>
  <si>
    <t>solde antérieur</t>
  </si>
  <si>
    <t xml:space="preserve">JOUR </t>
  </si>
  <si>
    <t>TOTAUX</t>
  </si>
  <si>
    <t>CB</t>
  </si>
  <si>
    <t>Chèques</t>
  </si>
  <si>
    <t>Espèces</t>
  </si>
  <si>
    <t>Tickets Restau</t>
  </si>
  <si>
    <t>Chèques Vacances</t>
  </si>
  <si>
    <t>REM CB</t>
  </si>
  <si>
    <t>REM CHQ</t>
  </si>
  <si>
    <t>REM ESP</t>
  </si>
  <si>
    <t>TR ET ANCV</t>
  </si>
  <si>
    <t>MONTANT</t>
  </si>
  <si>
    <t>RECETTES HT</t>
  </si>
  <si>
    <t>TVA COLLECTEE</t>
  </si>
  <si>
    <t>SOLDE TOTAL</t>
  </si>
  <si>
    <t>SOLDE ESPECES</t>
  </si>
  <si>
    <t>Non Imposable</t>
  </si>
  <si>
    <t xml:space="preserve">CAISSE </t>
  </si>
  <si>
    <t>FOURNISSEUR (+nature dépense)</t>
  </si>
  <si>
    <t>ca</t>
  </si>
  <si>
    <t>0ESPECES</t>
  </si>
  <si>
    <t>CA JUILLET</t>
  </si>
  <si>
    <t>CENTRALISATION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</si>
  <si>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</si>
  <si>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</si>
  <si>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</si>
  <si>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</si>
  <si>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</si>
  <si>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</si>
  <si>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</si>
  <si>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</si>
  <si>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</si>
  <si>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</si>
  <si>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</si>
  <si>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</si>
  <si>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CAISSE JANV</t>
  </si>
  <si>
    <t>9ESPECES</t>
  </si>
  <si>
    <t>REMISE ESPECES</t>
  </si>
  <si>
    <t>CA CAISSE JANVIER</t>
  </si>
  <si>
    <t>ve</t>
  </si>
  <si>
    <t xml:space="preserve">Comptes de produits utilisés </t>
  </si>
  <si>
    <t>VENTE DE MARCHANDISES NS TVA</t>
  </si>
  <si>
    <t>VENTE DE MARCHANDISES 5,5%</t>
  </si>
  <si>
    <t>VENTE DE MARCHANDISES 10 %</t>
  </si>
  <si>
    <t>VENTE DE MARCHANDISES 20 %</t>
  </si>
  <si>
    <t>CA JANV NS TVA</t>
  </si>
  <si>
    <t>CA JANV TVA 5,5 %</t>
  </si>
  <si>
    <t>CA JANV TVA 10 %</t>
  </si>
  <si>
    <t>CA JANV TVA 20 %</t>
  </si>
  <si>
    <t>Comptes de TVA utilisés</t>
  </si>
  <si>
    <t>TVA COLLECTEE 10%</t>
  </si>
  <si>
    <t>TVA COLLECTEE 20 %</t>
  </si>
  <si>
    <t>TVA COLLECTEE 5,5 %</t>
  </si>
  <si>
    <t>TVA SUR CA JANV 10 %</t>
  </si>
  <si>
    <t>TVA SUR CA JANV 20 %</t>
  </si>
  <si>
    <t>TVA SUR CA JANV 5,5 %</t>
  </si>
  <si>
    <t>Comptes clients utilisés</t>
  </si>
  <si>
    <t>0CB</t>
  </si>
  <si>
    <t>0CHEQUES</t>
  </si>
  <si>
    <t>PAIEMENT EN ESPECES</t>
  </si>
  <si>
    <t>PAIEMENT EN CB</t>
  </si>
  <si>
    <t>PAIEMENT PAR CHEQUE</t>
  </si>
  <si>
    <t>0TR</t>
  </si>
  <si>
    <t>PAIEMENT PAR TR</t>
  </si>
  <si>
    <t>0CV</t>
  </si>
  <si>
    <t>PAIEMENT PAR CHEQUE VACANCES</t>
  </si>
  <si>
    <t>CA JANVIER</t>
  </si>
  <si>
    <t xml:space="preserve">Contrôles automatiques : </t>
  </si>
  <si>
    <t>Solde débit</t>
  </si>
  <si>
    <t>Solde credit</t>
  </si>
  <si>
    <t>Compte fournisseur paiement espèces</t>
  </si>
  <si>
    <t>Ecart débit / crédit</t>
  </si>
  <si>
    <t>CA CAISSE FEVRIER</t>
  </si>
  <si>
    <t>CA FEVRIER</t>
  </si>
  <si>
    <t>CAISSE FEV</t>
  </si>
  <si>
    <t>CA FEV NS TVA</t>
  </si>
  <si>
    <t>CA FEV TVA 5,5 %</t>
  </si>
  <si>
    <t>CA FEV TVA 10 %</t>
  </si>
  <si>
    <t>CA FEV TVA 20 %</t>
  </si>
  <si>
    <t>TVA SUR CA FEV 10 %</t>
  </si>
  <si>
    <t>TVA SUR CA FEV 20 %</t>
  </si>
  <si>
    <t>TVA SUR CA FEV 5,5 %</t>
  </si>
  <si>
    <t>CAISSE MARS</t>
  </si>
  <si>
    <t>CA CAISSE MARS</t>
  </si>
  <si>
    <t>CA MARS</t>
  </si>
  <si>
    <t>CA MARS NS TVA</t>
  </si>
  <si>
    <t>CA MARS TVA 5,5 %</t>
  </si>
  <si>
    <t>CA MARS TVA 10 %</t>
  </si>
  <si>
    <t>CA MARS TVA 20 %</t>
  </si>
  <si>
    <t>TVA SUR CA MARS 10 %</t>
  </si>
  <si>
    <t>TVA SUR CA MARS 20 %</t>
  </si>
  <si>
    <t>TVA SUR CA MARS 5,5 %</t>
  </si>
  <si>
    <t>CAISSE AVRIL</t>
  </si>
  <si>
    <t>CA CAISSE AVRIL</t>
  </si>
  <si>
    <t>CA AVRIL NS TVA</t>
  </si>
  <si>
    <t>CA AVRIL TVA 5,5 %</t>
  </si>
  <si>
    <t>CA AVRIL TVA 10 %</t>
  </si>
  <si>
    <t>CA AVRIL TVA 20 %</t>
  </si>
  <si>
    <t>TVA SUR CA AVRIL 10 %</t>
  </si>
  <si>
    <t>TVA SUR CA AVRIL 20 %</t>
  </si>
  <si>
    <t>TVA SUR CA AVRIL 5,5 %</t>
  </si>
  <si>
    <t>CA AVRIL</t>
  </si>
  <si>
    <t>CAISSE MAI</t>
  </si>
  <si>
    <t>CA CAISSE MAI</t>
  </si>
  <si>
    <t>CA MAI NS TVA</t>
  </si>
  <si>
    <t>CA MAI TVA 5,5 %</t>
  </si>
  <si>
    <t>CA MAI TVA 10 %</t>
  </si>
  <si>
    <t>CA MAI TVA 20 %</t>
  </si>
  <si>
    <t>TVA SUR CA MAI 10 %</t>
  </si>
  <si>
    <t>TVA SUR CA MAI 20 %</t>
  </si>
  <si>
    <t>TVA SUR CA MAI 5,5 %</t>
  </si>
  <si>
    <t>CA MAI</t>
  </si>
  <si>
    <t>CAISSE JUIN</t>
  </si>
  <si>
    <t>CA CAISSE JUIN</t>
  </si>
  <si>
    <t>CA JUIN NS TVA</t>
  </si>
  <si>
    <t>CA JUIN TVA 5,5 %</t>
  </si>
  <si>
    <t>CA JUIN TVA 10 %</t>
  </si>
  <si>
    <t>CA JUIN TVA 20 %</t>
  </si>
  <si>
    <t>TVA SUR CA JUIN 10 %</t>
  </si>
  <si>
    <t>TVA SUR CA JUIN 20 %</t>
  </si>
  <si>
    <t>TVA SUR CA JUIN 5,5 %</t>
  </si>
  <si>
    <t>CA JUIN</t>
  </si>
  <si>
    <t>CA CAISSE JUILLET</t>
  </si>
  <si>
    <t>CA JUILLET NS TVA</t>
  </si>
  <si>
    <t>CA JUILLET TVA 5,5 %</t>
  </si>
  <si>
    <t>CA JUILLET TVA 10 %</t>
  </si>
  <si>
    <t>CA JUILLET TVA 20 %</t>
  </si>
  <si>
    <t>TVA SUR CA JUILLET 10 %</t>
  </si>
  <si>
    <t>TVA SUR CA JUILLET 20 %</t>
  </si>
  <si>
    <t>TVA SUR CA JUILLET 5,5 %</t>
  </si>
  <si>
    <t>CAISSE AOUT</t>
  </si>
  <si>
    <t>CA CAISSE AOUT</t>
  </si>
  <si>
    <t>CA AOUT NS TVA</t>
  </si>
  <si>
    <t>CA AOUT TVA 5,5 %</t>
  </si>
  <si>
    <t>CA AOUT TVA 10 %</t>
  </si>
  <si>
    <t>CA AOUT TVA 20 %</t>
  </si>
  <si>
    <t>TVA SUR CA AOUT 10 %</t>
  </si>
  <si>
    <t>TVA SUR CA AOUT 20 %</t>
  </si>
  <si>
    <t>TVA SUR CA AOUT 5,5 %</t>
  </si>
  <si>
    <t>CA AOUT</t>
  </si>
  <si>
    <t>CA CAISSE SEPTEMBRE</t>
  </si>
  <si>
    <t>CA SEPTEMBRE NS TVA</t>
  </si>
  <si>
    <t>CA SEPTEMBRE TVA 5,5 %</t>
  </si>
  <si>
    <t>CA SEPTEMBRE TVA 10 %</t>
  </si>
  <si>
    <t>CA SEPTEMBRE TVA 20 %</t>
  </si>
  <si>
    <t>TVA SUR CA SEPTEMBRE 10 %</t>
  </si>
  <si>
    <t>TVA SUR CA SEPTEMBRE 20 %</t>
  </si>
  <si>
    <t>TVA SUR CA SEPTEMBRE 5,5 %</t>
  </si>
  <si>
    <t>CA SEPTEMBRE</t>
  </si>
  <si>
    <t>CA CAISSE OCTOBRE</t>
  </si>
  <si>
    <t>CA OCTOBRE NS TVA</t>
  </si>
  <si>
    <t>CA OCTOBRE TVA 5,5 %</t>
  </si>
  <si>
    <t>CA OCTOBRE TVA 10 %</t>
  </si>
  <si>
    <t>CA OCTOBRE TVA 20 %</t>
  </si>
  <si>
    <t>TVA SUR CA OCTOBRE 10 %</t>
  </si>
  <si>
    <t>TVA SUR CA OCTOBRE 20 %</t>
  </si>
  <si>
    <t>TVA SUR CA OCTOBRE 5,5 %</t>
  </si>
  <si>
    <t>CA OCTOBRE</t>
  </si>
  <si>
    <t>CA CAISSE NOVEMBRE</t>
  </si>
  <si>
    <t>CA NOVEMBRE NS TVA</t>
  </si>
  <si>
    <t>CA NOVEMBRE TVA 5,5 %</t>
  </si>
  <si>
    <t>CA NOVEMBRE TVA 10 %</t>
  </si>
  <si>
    <t>CA NOVEMBRE TVA 20 %</t>
  </si>
  <si>
    <t>TVA SUR CA NOVEMBRE 10 %</t>
  </si>
  <si>
    <t>TVA SUR CA NOVEMBRE 20 %</t>
  </si>
  <si>
    <t>TVA SUR CA NOVEMBRE 5,5 %</t>
  </si>
  <si>
    <t>CA NOVEMBRE</t>
  </si>
  <si>
    <t>CA CAISSE DECEMBRE</t>
  </si>
  <si>
    <t>CA DECEMBRE NS TVA</t>
  </si>
  <si>
    <t>CA DECEMBRE TVA 5,5 %</t>
  </si>
  <si>
    <t>CA DECEMBRE TVA 10 %</t>
  </si>
  <si>
    <t>CA DECEMBRE TVA 20 %</t>
  </si>
  <si>
    <t>TVA SUR CA DECEMBRE 10 %</t>
  </si>
  <si>
    <t>TVA SUR CA DECEMBRE 20 %</t>
  </si>
  <si>
    <t>TVA SUR CA DECEMBRE 5,5 %</t>
  </si>
  <si>
    <t>CA DECEMBRE</t>
  </si>
  <si>
    <t>CAISSE DEC</t>
  </si>
  <si>
    <t>CAISSE NOV</t>
  </si>
  <si>
    <t>CAISSE OCT</t>
  </si>
  <si>
    <t>CAISSE SEPT</t>
  </si>
  <si>
    <t>CAISSE JUIL</t>
  </si>
  <si>
    <t>Période concernée - Exercice à l'année civile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</si>
</sst>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.1999999999999993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6" tint="0.59999389629810485"/>
        <bgColor indexed="27"/>
      </patternFill>
    </fill>
    <fill>
      <patternFill patternType="solid">
        <fgColor rgb="FFA5EBFB"/>
        <bgColor indexed="27"/>
      </patternFill>
    </fill>
    <fill>
      <patternFill patternType="solid">
        <fgColor rgb="FFCC99FF"/>
        <bgColor indexed="27"/>
      </patternFill>
    </fill>
    <fill>
      <patternFill patternType="solid">
        <fgColor rgb="FFFF9966"/>
        <bgColor indexed="27"/>
      </patternFill>
    </fill>
    <fill>
      <patternFill patternType="solid">
        <fgColor rgb="FFFF9933"/>
        <bgColor indexed="27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rgb="FF00CC66"/>
        <bgColor indexed="27"/>
      </patternFill>
    </fill>
    <fill>
      <patternFill patternType="solid">
        <fgColor rgb="FF00B0F0"/>
        <bgColor indexed="27"/>
      </patternFill>
    </fill>
    <fill>
      <patternFill patternType="solid">
        <fgColor rgb="FF9966FF"/>
        <bgColor indexed="27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2" fillId="0" borderId="0" xfId="0" applyFont="1" applyProtection="1"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Protection="1">
      <protection hidden="1"/>
    </xf>
    <xf numFmtId="10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hidden="1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0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hidden="1"/>
    </xf>
    <xf numFmtId="2" fontId="4" fillId="2" borderId="1" xfId="0" applyNumberFormat="1" applyFont="1" applyFill="1" applyBorder="1" applyAlignment="1" applyProtection="1">
      <alignment horizontal="center"/>
      <protection hidden="1"/>
    </xf>
    <xf numFmtId="2" fontId="2" fillId="2" borderId="0" xfId="0" applyNumberFormat="1" applyFont="1" applyFill="1" applyBorder="1" applyProtection="1"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7" fillId="2" borderId="1" xfId="0" applyFont="1" applyFill="1" applyBorder="1" applyProtection="1"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Protection="1">
      <protection hidden="1"/>
    </xf>
    <xf numFmtId="10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0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10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2" fontId="4" fillId="6" borderId="1" xfId="0" applyNumberFormat="1" applyFont="1" applyFill="1" applyBorder="1" applyAlignment="1" applyProtection="1">
      <alignment horizontal="center"/>
      <protection hidden="1"/>
    </xf>
    <xf numFmtId="2" fontId="0" fillId="7" borderId="1" xfId="0" applyNumberFormat="1" applyFont="1" applyFill="1" applyBorder="1" applyAlignment="1" applyProtection="1">
      <alignment horizontal="center"/>
      <protection hidden="1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wrapText="1"/>
      <protection hidden="1"/>
    </xf>
    <xf numFmtId="2" fontId="12" fillId="9" borderId="2" xfId="0" applyNumberFormat="1" applyFont="1" applyFill="1" applyBorder="1" applyAlignment="1" applyProtection="1">
      <alignment horizontal="center" vertical="center" wrapText="1"/>
      <protection hidden="1"/>
    </xf>
    <xf numFmtId="2" fontId="13" fillId="9" borderId="3" xfId="0" applyNumberFormat="1" applyFont="1" applyFill="1" applyBorder="1" applyAlignment="1" applyProtection="1">
      <alignment horizontal="center" vertical="center" wrapText="1"/>
      <protection hidden="1"/>
    </xf>
    <xf numFmtId="14" fontId="0" fillId="10" borderId="4" xfId="0" applyNumberFormat="1" applyFont="1" applyFill="1" applyBorder="1" applyAlignment="1" applyProtection="1">
      <alignment horizontal="center"/>
      <protection hidden="1"/>
    </xf>
    <xf numFmtId="0" fontId="12" fillId="1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2" fontId="0" fillId="0" borderId="1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0" fillId="0" borderId="1" xfId="0" applyNumberFormat="1" applyFont="1" applyBorder="1" applyAlignment="1" applyProtection="1">
      <alignment horizontal="center"/>
    </xf>
    <xf numFmtId="2" fontId="2" fillId="2" borderId="0" xfId="0" applyNumberFormat="1" applyFont="1" applyFill="1" applyBorder="1" applyProtection="1"/>
    <xf numFmtId="2" fontId="4" fillId="0" borderId="1" xfId="0" applyNumberFormat="1" applyFont="1" applyBorder="1" applyAlignment="1" applyProtection="1">
      <alignment horizontal="center"/>
    </xf>
    <xf numFmtId="2" fontId="4" fillId="0" borderId="0" xfId="0" applyNumberFormat="1" applyFont="1" applyAlignment="1" applyProtection="1">
      <alignment horizontal="center"/>
    </xf>
    <xf numFmtId="2" fontId="2" fillId="0" borderId="0" xfId="0" applyNumberFormat="1" applyFont="1" applyProtection="1"/>
    <xf numFmtId="2" fontId="0" fillId="0" borderId="0" xfId="0" applyNumberFormat="1" applyProtection="1"/>
    <xf numFmtId="2" fontId="4" fillId="2" borderId="0" xfId="0" applyNumberFormat="1" applyFont="1" applyFill="1" applyBorder="1" applyAlignment="1" applyProtection="1">
      <alignment horizontal="center"/>
      <protection hidden="1"/>
    </xf>
    <xf numFmtId="2" fontId="11" fillId="8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6" fillId="11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1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12" fillId="9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Protection="1"/>
    <xf numFmtId="0" fontId="12" fillId="10" borderId="1" xfId="0" applyFont="1" applyFill="1" applyBorder="1" applyAlignment="1" applyProtection="1">
      <alignment horizontal="center" vertical="center" wrapText="1"/>
    </xf>
    <xf numFmtId="10" fontId="4" fillId="3" borderId="1" xfId="0" applyNumberFormat="1" applyFont="1" applyFill="1" applyBorder="1" applyAlignment="1" applyProtection="1">
      <alignment horizontal="center" vertical="center" wrapText="1"/>
    </xf>
    <xf numFmtId="10" fontId="10" fillId="3" borderId="1" xfId="0" applyNumberFormat="1" applyFont="1" applyFill="1" applyBorder="1" applyAlignment="1" applyProtection="1">
      <alignment horizontal="center" vertical="center" wrapText="1"/>
    </xf>
    <xf numFmtId="1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/>
    </xf>
    <xf numFmtId="10" fontId="4" fillId="4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wrapText="1"/>
    </xf>
    <xf numFmtId="14" fontId="0" fillId="10" borderId="4" xfId="0" applyNumberFormat="1" applyFont="1" applyFill="1" applyBorder="1" applyAlignment="1" applyProtection="1">
      <alignment horizontal="center"/>
    </xf>
    <xf numFmtId="2" fontId="4" fillId="6" borderId="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0" fontId="8" fillId="2" borderId="1" xfId="0" applyFont="1" applyFill="1" applyBorder="1" applyProtection="1"/>
    <xf numFmtId="2" fontId="0" fillId="7" borderId="1" xfId="0" applyNumberFormat="1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2" fontId="12" fillId="9" borderId="2" xfId="0" applyNumberFormat="1" applyFont="1" applyFill="1" applyBorder="1" applyAlignment="1" applyProtection="1">
      <alignment horizontal="center" vertical="center" wrapText="1"/>
    </xf>
    <xf numFmtId="2" fontId="13" fillId="9" borderId="3" xfId="0" applyNumberFormat="1" applyFont="1" applyFill="1" applyBorder="1" applyAlignment="1" applyProtection="1">
      <alignment horizontal="center" vertical="center" wrapText="1"/>
    </xf>
    <xf numFmtId="10" fontId="5" fillId="3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 applyProtection="1">
      <alignment horizontal="center"/>
    </xf>
    <xf numFmtId="2" fontId="4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2" fontId="4" fillId="0" borderId="0" xfId="0" applyNumberFormat="1" applyFont="1" applyBorder="1" applyAlignment="1" applyProtection="1">
      <alignment horizontal="center" vertical="center" wrapText="1"/>
      <protection hidden="1"/>
    </xf>
    <xf numFmtId="2" fontId="11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0" fontId="12" fillId="0" borderId="0" xfId="0" applyFont="1"/>
    <xf numFmtId="43" fontId="12" fillId="0" borderId="0" xfId="1" applyFont="1"/>
    <xf numFmtId="0" fontId="16" fillId="0" borderId="0" xfId="0" applyFont="1"/>
    <xf numFmtId="14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49" fontId="1" fillId="0" borderId="0" xfId="2" applyNumberFormat="1" applyAlignment="1">
      <alignment horizontal="center"/>
    </xf>
    <xf numFmtId="2" fontId="1" fillId="0" borderId="0" xfId="2" applyNumberFormat="1" applyAlignment="1">
      <alignment horizontal="center"/>
    </xf>
    <xf numFmtId="0" fontId="1" fillId="0" borderId="0" xfId="2" applyFill="1" applyAlignment="1">
      <alignment horizontal="center"/>
    </xf>
    <xf numFmtId="49" fontId="1" fillId="0" borderId="0" xfId="2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43" fontId="0" fillId="0" borderId="0" xfId="0" applyNumberFormat="1"/>
    <xf numFmtId="0" fontId="16" fillId="15" borderId="11" xfId="0" applyFont="1" applyFill="1" applyBorder="1"/>
    <xf numFmtId="14" fontId="16" fillId="15" borderId="12" xfId="0" applyNumberFormat="1" applyFont="1" applyFill="1" applyBorder="1" applyAlignment="1">
      <alignment horizontal="center"/>
    </xf>
    <xf numFmtId="0" fontId="16" fillId="15" borderId="12" xfId="0" applyFont="1" applyFill="1" applyBorder="1"/>
    <xf numFmtId="0" fontId="16" fillId="15" borderId="13" xfId="0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6" fillId="13" borderId="1" xfId="0" applyFont="1" applyFill="1" applyBorder="1" applyAlignment="1" applyProtection="1">
      <alignment horizontal="center" vertical="center" wrapText="1"/>
    </xf>
    <xf numFmtId="0" fontId="6" fillId="14" borderId="5" xfId="0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12" fillId="9" borderId="7" xfId="0" applyNumberFormat="1" applyFont="1" applyFill="1" applyBorder="1" applyAlignment="1" applyProtection="1">
      <alignment horizontal="center" vertical="center" wrapText="1"/>
    </xf>
    <xf numFmtId="2" fontId="12" fillId="9" borderId="8" xfId="0" applyNumberFormat="1" applyFont="1" applyFill="1" applyBorder="1" applyAlignment="1" applyProtection="1">
      <alignment horizontal="center" vertical="center" wrapText="1"/>
    </xf>
    <xf numFmtId="2" fontId="13" fillId="9" borderId="9" xfId="0" applyNumberFormat="1" applyFont="1" applyFill="1" applyBorder="1" applyAlignment="1" applyProtection="1">
      <alignment horizontal="center" vertical="center" wrapText="1"/>
    </xf>
    <xf numFmtId="2" fontId="12" fillId="9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</xf>
    <xf numFmtId="0" fontId="6" fillId="1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6" fillId="11" borderId="1" xfId="0" applyFont="1" applyFill="1" applyBorder="1" applyAlignment="1" applyProtection="1">
      <alignment horizontal="center" vertical="center" wrapText="1"/>
    </xf>
    <xf numFmtId="2" fontId="13" fillId="9" borderId="9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7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8" xfId="0" applyNumberFormat="1" applyFont="1" applyFill="1" applyBorder="1" applyAlignment="1" applyProtection="1">
      <alignment horizontal="center" vertical="center" wrapText="1"/>
      <protection locked="0"/>
    </xf>
    <xf numFmtId="2" fontId="13" fillId="9" borderId="9" xfId="0" applyNumberFormat="1" applyFont="1" applyFill="1" applyBorder="1" applyAlignment="1" applyProtection="1">
      <alignment horizontal="center" vertical="center" wrapText="1"/>
      <protection hidden="1"/>
    </xf>
    <xf numFmtId="2" fontId="12" fillId="9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6" fillId="12" borderId="1" xfId="0" applyFont="1" applyFill="1" applyBorder="1" applyAlignment="1" applyProtection="1">
      <alignment horizontal="center" vertical="center" wrapText="1"/>
      <protection hidden="1"/>
    </xf>
    <xf numFmtId="0" fontId="6" fillId="11" borderId="1" xfId="0" applyFont="1" applyFill="1" applyBorder="1" applyAlignment="1" applyProtection="1">
      <alignment horizontal="center" vertical="center" wrapText="1"/>
      <protection hidden="1"/>
    </xf>
    <xf numFmtId="0" fontId="6" fillId="13" borderId="1" xfId="0" applyFont="1" applyFill="1" applyBorder="1" applyAlignment="1" applyProtection="1">
      <alignment horizontal="center" vertical="center" wrapText="1"/>
      <protection hidden="1"/>
    </xf>
    <xf numFmtId="0" fontId="6" fillId="14" borderId="5" xfId="0" applyFont="1" applyFill="1" applyBorder="1" applyAlignment="1" applyProtection="1">
      <alignment horizontal="center" vertical="center" wrapText="1"/>
      <protection hidden="1"/>
    </xf>
    <xf numFmtId="0" fontId="6" fillId="14" borderId="6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2" fontId="12" fillId="9" borderId="7" xfId="0" applyNumberFormat="1" applyFont="1" applyFill="1" applyBorder="1" applyAlignment="1" applyProtection="1">
      <alignment horizontal="center" vertical="center" wrapText="1"/>
      <protection hidden="1"/>
    </xf>
    <xf numFmtId="2" fontId="12" fillId="9" borderId="8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illiers" xfId="1" builtinId="3"/>
    <cellStyle name="Normal" xfId="0" builtinId="0"/>
    <cellStyle name="Normal_OD JANVIER" xfId="2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1083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25624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26648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27671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28575</xdr:colOff>
      <xdr:row>3</xdr:row>
      <xdr:rowOff>266700</xdr:rowOff>
    </xdr:to>
    <xdr:pic>
      <xdr:nvPicPr>
        <xdr:cNvPr id="17442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18466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19487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20511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21535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22555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3</xdr:row>
      <xdr:rowOff>283307</xdr:rowOff>
    </xdr:to>
    <xdr:pic>
      <xdr:nvPicPr>
        <xdr:cNvPr id="23579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24603" name="il_fi" descr="http://www.ecoregion.fr/tmp/enterprises/1709-logo_220x2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F19"/>
  <sheetViews>
    <sheetView workbookViewId="0">
      <selection activeCell="C3" sqref="C3"/>
    </sheetView>
  </sheetViews>
  <sheetFormatPr baseColWidth="10" defaultRowHeight="12.75" x14ac:dyDescent="0.2"/>
  <cols>
    <col min="2" max="2" width="49.140625" customWidth="1"/>
    <col min="3" max="3" width="11.42578125" style="99"/>
    <col min="4" max="4" width="13" style="99" customWidth="1"/>
  </cols>
  <sheetData>
    <row r="1" spans="2:6" ht="13.5" thickBot="1" x14ac:dyDescent="0.25"/>
    <row r="2" spans="2:6" s="104" customFormat="1" ht="13.5" thickBot="1" x14ac:dyDescent="0.25">
      <c r="B2" s="113" t="s">
        <v>189</v>
      </c>
      <c r="C2" s="114">
        <v>42736</v>
      </c>
      <c r="D2" s="114">
        <v>43100</v>
      </c>
      <c r="E2" s="115"/>
      <c r="F2" s="116"/>
    </row>
    <row r="4" spans="2:6" x14ac:dyDescent="0.2">
      <c r="B4" t="s">
        <v>48</v>
      </c>
      <c r="C4" s="99">
        <v>70700000</v>
      </c>
      <c r="D4" s="100" t="s">
        <v>49</v>
      </c>
    </row>
    <row r="5" spans="2:6" x14ac:dyDescent="0.2">
      <c r="C5" s="99">
        <v>70700500</v>
      </c>
      <c r="D5" s="100" t="s">
        <v>50</v>
      </c>
    </row>
    <row r="6" spans="2:6" x14ac:dyDescent="0.2">
      <c r="C6" s="99">
        <v>70701000</v>
      </c>
      <c r="D6" s="100" t="s">
        <v>51</v>
      </c>
    </row>
    <row r="7" spans="2:6" x14ac:dyDescent="0.2">
      <c r="C7" s="99">
        <v>70702000</v>
      </c>
      <c r="D7" s="100" t="s">
        <v>52</v>
      </c>
    </row>
    <row r="8" spans="2:6" x14ac:dyDescent="0.2">
      <c r="D8" s="100"/>
    </row>
    <row r="9" spans="2:6" x14ac:dyDescent="0.2">
      <c r="B9" t="s">
        <v>57</v>
      </c>
      <c r="C9" s="99">
        <v>44571000</v>
      </c>
      <c r="D9" s="100" t="s">
        <v>58</v>
      </c>
    </row>
    <row r="10" spans="2:6" x14ac:dyDescent="0.2">
      <c r="C10" s="99">
        <v>44572000</v>
      </c>
      <c r="D10" s="100" t="s">
        <v>59</v>
      </c>
    </row>
    <row r="11" spans="2:6" x14ac:dyDescent="0.2">
      <c r="C11" s="99">
        <v>44575500</v>
      </c>
      <c r="D11" s="100" t="s">
        <v>60</v>
      </c>
    </row>
    <row r="13" spans="2:6" x14ac:dyDescent="0.2">
      <c r="B13" t="s">
        <v>64</v>
      </c>
      <c r="C13" s="99" t="s">
        <v>28</v>
      </c>
      <c r="D13" s="100" t="s">
        <v>67</v>
      </c>
    </row>
    <row r="14" spans="2:6" x14ac:dyDescent="0.2">
      <c r="C14" s="99" t="s">
        <v>65</v>
      </c>
      <c r="D14" s="100" t="s">
        <v>68</v>
      </c>
    </row>
    <row r="15" spans="2:6" x14ac:dyDescent="0.2">
      <c r="C15" s="99" t="s">
        <v>66</v>
      </c>
      <c r="D15" s="100" t="s">
        <v>69</v>
      </c>
    </row>
    <row r="16" spans="2:6" x14ac:dyDescent="0.2">
      <c r="C16" s="99" t="s">
        <v>70</v>
      </c>
      <c r="D16" s="100" t="s">
        <v>71</v>
      </c>
    </row>
    <row r="17" spans="2:4" x14ac:dyDescent="0.2">
      <c r="C17" s="99" t="s">
        <v>72</v>
      </c>
      <c r="D17" s="100" t="s">
        <v>73</v>
      </c>
    </row>
    <row r="18" spans="2:4" x14ac:dyDescent="0.2">
      <c r="D18" s="100"/>
    </row>
    <row r="19" spans="2:4" x14ac:dyDescent="0.2">
      <c r="B19" t="s">
        <v>78</v>
      </c>
      <c r="C19" s="99" t="s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 enableFormatConditionsCalculation="0">
    <pageSetUpPr fitToPage="1"/>
  </sheetPr>
  <dimension ref="A1:AB57"/>
  <sheetViews>
    <sheetView zoomScale="90" zoomScaleNormal="90" zoomScalePageLayoutView="90" workbookViewId="0">
      <selection activeCell="H40" sqref="H40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2.14062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28"/>
      <c r="B1" s="128"/>
      <c r="C1" s="45"/>
      <c r="D1" s="117"/>
      <c r="E1" s="45"/>
      <c r="F1" s="117"/>
      <c r="J1" s="129"/>
      <c r="K1" s="129"/>
    </row>
    <row r="2" spans="1:28" x14ac:dyDescent="0.2">
      <c r="A2" s="47"/>
      <c r="J2" s="48"/>
    </row>
    <row r="3" spans="1:28" x14ac:dyDescent="0.2">
      <c r="A3" s="132"/>
      <c r="B3" s="132"/>
      <c r="C3" s="132" t="s">
        <v>25</v>
      </c>
      <c r="D3" s="132"/>
      <c r="E3" s="132"/>
      <c r="F3" s="118"/>
      <c r="G3" s="32"/>
      <c r="H3" s="32"/>
      <c r="I3" s="32"/>
      <c r="J3" s="130" t="s">
        <v>35</v>
      </c>
      <c r="K3" s="130"/>
    </row>
    <row r="4" spans="1:28" ht="22.5" x14ac:dyDescent="0.2">
      <c r="A4" s="47"/>
      <c r="J4" s="48"/>
      <c r="AA4" s="77" t="s">
        <v>0</v>
      </c>
      <c r="AB4" s="77" t="s">
        <v>1</v>
      </c>
    </row>
    <row r="5" spans="1:28" ht="23.1" customHeight="1" x14ac:dyDescent="0.2">
      <c r="A5" s="32"/>
      <c r="B5" s="131" t="s">
        <v>2</v>
      </c>
      <c r="C5" s="131"/>
      <c r="D5" s="131"/>
      <c r="E5" s="131"/>
      <c r="F5" s="131"/>
      <c r="G5" s="131"/>
      <c r="H5" s="131"/>
      <c r="I5" s="67"/>
      <c r="J5" s="133" t="s">
        <v>3</v>
      </c>
      <c r="K5" s="133"/>
      <c r="L5" s="133"/>
      <c r="M5" s="133"/>
      <c r="N5" s="133"/>
      <c r="O5" s="68"/>
      <c r="P5" s="69"/>
      <c r="Q5" s="120" t="s">
        <v>4</v>
      </c>
      <c r="R5" s="120"/>
      <c r="S5" s="120"/>
      <c r="T5" s="120"/>
      <c r="U5" s="120"/>
      <c r="V5" s="69"/>
      <c r="W5" s="121" t="s">
        <v>5</v>
      </c>
      <c r="X5" s="122"/>
      <c r="Y5" s="69"/>
      <c r="Z5" s="123" t="s">
        <v>6</v>
      </c>
      <c r="AA5" s="78" t="s">
        <v>7</v>
      </c>
      <c r="AB5" s="78" t="s">
        <v>7</v>
      </c>
    </row>
    <row r="6" spans="1:28" ht="33" customHeight="1" x14ac:dyDescent="0.2">
      <c r="A6" s="70" t="s">
        <v>8</v>
      </c>
      <c r="B6" s="71">
        <v>0.2</v>
      </c>
      <c r="C6" s="71">
        <v>0.1</v>
      </c>
      <c r="D6" s="71">
        <v>8.5000000000000006E-2</v>
      </c>
      <c r="E6" s="71">
        <v>5.5E-2</v>
      </c>
      <c r="F6" s="71">
        <v>2.1000000000000001E-2</v>
      </c>
      <c r="G6" s="89" t="s">
        <v>24</v>
      </c>
      <c r="H6" s="71" t="s">
        <v>9</v>
      </c>
      <c r="I6" s="73"/>
      <c r="J6" s="71" t="s">
        <v>10</v>
      </c>
      <c r="K6" s="71" t="s">
        <v>11</v>
      </c>
      <c r="L6" s="71" t="s">
        <v>12</v>
      </c>
      <c r="M6" s="71" t="s">
        <v>13</v>
      </c>
      <c r="N6" s="71" t="s">
        <v>14</v>
      </c>
      <c r="O6" s="71" t="s">
        <v>9</v>
      </c>
      <c r="P6" s="74"/>
      <c r="Q6" s="75" t="s">
        <v>15</v>
      </c>
      <c r="R6" s="75" t="s">
        <v>16</v>
      </c>
      <c r="S6" s="75" t="s">
        <v>17</v>
      </c>
      <c r="T6" s="75" t="s">
        <v>18</v>
      </c>
      <c r="U6" s="75" t="s">
        <v>9</v>
      </c>
      <c r="V6" s="74"/>
      <c r="W6" s="76" t="s">
        <v>26</v>
      </c>
      <c r="X6" s="76" t="s">
        <v>19</v>
      </c>
      <c r="Y6" s="74"/>
      <c r="Z6" s="123"/>
      <c r="AA6" s="44">
        <f>AVRIL!AA36</f>
        <v>0</v>
      </c>
      <c r="AB6" s="44">
        <f>AVRIL!AB36</f>
        <v>0</v>
      </c>
    </row>
    <row r="7" spans="1:28" x14ac:dyDescent="0.2">
      <c r="A7" s="79">
        <f>+AVRIL!A36+1</f>
        <v>42856</v>
      </c>
      <c r="B7" s="7"/>
      <c r="C7" s="7"/>
      <c r="D7" s="7"/>
      <c r="E7" s="7"/>
      <c r="F7" s="7"/>
      <c r="G7" s="7"/>
      <c r="H7" s="85">
        <f t="shared" ref="H7:H37" si="0">SUM(B7:G7)</f>
        <v>0</v>
      </c>
      <c r="I7" s="49"/>
      <c r="J7" s="9"/>
      <c r="K7" s="9"/>
      <c r="L7" s="9"/>
      <c r="M7" s="9"/>
      <c r="N7" s="9"/>
      <c r="O7" s="39">
        <f t="shared" ref="O7:O37" si="1">SUM(J7:N7)</f>
        <v>0</v>
      </c>
      <c r="P7" s="50"/>
      <c r="Q7" s="9"/>
      <c r="R7" s="9"/>
      <c r="S7" s="9"/>
      <c r="T7" s="9"/>
      <c r="U7" s="37">
        <f t="shared" ref="U7:U37" si="2">SUM(Q7:T7)</f>
        <v>0</v>
      </c>
      <c r="V7" s="50"/>
      <c r="W7" s="9"/>
      <c r="X7" s="9"/>
      <c r="Y7" s="50"/>
      <c r="Z7" s="37">
        <f t="shared" ref="Z7:Z38" si="3">(O7-U7-X7)</f>
        <v>0</v>
      </c>
      <c r="AA7" s="37">
        <f t="shared" ref="AA7:AA37" si="4">(AA6+L7-S7-X7)</f>
        <v>0</v>
      </c>
      <c r="AB7" s="37">
        <f t="shared" ref="AB7:AB37" si="5">AB6+O7-U7-X7</f>
        <v>0</v>
      </c>
    </row>
    <row r="8" spans="1:28" x14ac:dyDescent="0.2">
      <c r="A8" s="79">
        <f>+A7+1</f>
        <v>42857</v>
      </c>
      <c r="B8" s="7"/>
      <c r="C8" s="7"/>
      <c r="D8" s="7"/>
      <c r="E8" s="7"/>
      <c r="F8" s="7"/>
      <c r="G8" s="7"/>
      <c r="H8" s="85">
        <f t="shared" si="0"/>
        <v>0</v>
      </c>
      <c r="I8" s="49"/>
      <c r="J8" s="9"/>
      <c r="K8" s="9"/>
      <c r="L8" s="9"/>
      <c r="M8" s="9"/>
      <c r="N8" s="9"/>
      <c r="O8" s="39">
        <f t="shared" si="1"/>
        <v>0</v>
      </c>
      <c r="P8" s="50"/>
      <c r="Q8" s="9"/>
      <c r="R8" s="9"/>
      <c r="S8" s="9"/>
      <c r="T8" s="9"/>
      <c r="U8" s="37">
        <f t="shared" si="2"/>
        <v>0</v>
      </c>
      <c r="V8" s="50"/>
      <c r="W8" s="9"/>
      <c r="X8" s="9"/>
      <c r="Y8" s="50"/>
      <c r="Z8" s="37">
        <f t="shared" si="3"/>
        <v>0</v>
      </c>
      <c r="AA8" s="37">
        <f t="shared" si="4"/>
        <v>0</v>
      </c>
      <c r="AB8" s="37">
        <f t="shared" si="5"/>
        <v>0</v>
      </c>
    </row>
    <row r="9" spans="1:28" x14ac:dyDescent="0.2">
      <c r="A9" s="79">
        <f t="shared" ref="A9:A37" si="6">+A8+1</f>
        <v>42858</v>
      </c>
      <c r="B9" s="7"/>
      <c r="C9" s="7"/>
      <c r="D9" s="7"/>
      <c r="E9" s="7"/>
      <c r="F9" s="7"/>
      <c r="G9" s="7"/>
      <c r="H9" s="85">
        <f t="shared" si="0"/>
        <v>0</v>
      </c>
      <c r="I9" s="49"/>
      <c r="J9" s="9"/>
      <c r="K9" s="9"/>
      <c r="L9" s="9"/>
      <c r="M9" s="9"/>
      <c r="N9" s="9"/>
      <c r="O9" s="39">
        <f t="shared" si="1"/>
        <v>0</v>
      </c>
      <c r="P9" s="50"/>
      <c r="Q9" s="9"/>
      <c r="R9" s="9"/>
      <c r="S9" s="9"/>
      <c r="T9" s="9"/>
      <c r="U9" s="37">
        <f t="shared" si="2"/>
        <v>0</v>
      </c>
      <c r="V9" s="50"/>
      <c r="W9" s="9"/>
      <c r="X9" s="9"/>
      <c r="Y9" s="50"/>
      <c r="Z9" s="37">
        <f t="shared" si="3"/>
        <v>0</v>
      </c>
      <c r="AA9" s="37">
        <f t="shared" si="4"/>
        <v>0</v>
      </c>
      <c r="AB9" s="37">
        <f t="shared" si="5"/>
        <v>0</v>
      </c>
    </row>
    <row r="10" spans="1:28" x14ac:dyDescent="0.2">
      <c r="A10" s="79">
        <f t="shared" si="6"/>
        <v>42859</v>
      </c>
      <c r="B10" s="7"/>
      <c r="C10" s="7"/>
      <c r="D10" s="7"/>
      <c r="E10" s="7"/>
      <c r="F10" s="7"/>
      <c r="G10" s="7"/>
      <c r="H10" s="85">
        <f t="shared" si="0"/>
        <v>0</v>
      </c>
      <c r="I10" s="49"/>
      <c r="J10" s="9"/>
      <c r="K10" s="9"/>
      <c r="L10" s="9"/>
      <c r="M10" s="9"/>
      <c r="N10" s="9"/>
      <c r="O10" s="39">
        <f t="shared" si="1"/>
        <v>0</v>
      </c>
      <c r="P10" s="50"/>
      <c r="Q10" s="9"/>
      <c r="R10" s="9"/>
      <c r="S10" s="9"/>
      <c r="T10" s="9"/>
      <c r="U10" s="37">
        <f t="shared" si="2"/>
        <v>0</v>
      </c>
      <c r="V10" s="50"/>
      <c r="W10" s="9"/>
      <c r="X10" s="9"/>
      <c r="Y10" s="50"/>
      <c r="Z10" s="37">
        <f t="shared" si="3"/>
        <v>0</v>
      </c>
      <c r="AA10" s="37">
        <f t="shared" si="4"/>
        <v>0</v>
      </c>
      <c r="AB10" s="37">
        <f t="shared" si="5"/>
        <v>0</v>
      </c>
    </row>
    <row r="11" spans="1:28" x14ac:dyDescent="0.2">
      <c r="A11" s="79">
        <f t="shared" si="6"/>
        <v>42860</v>
      </c>
      <c r="B11" s="7"/>
      <c r="C11" s="7"/>
      <c r="D11" s="7"/>
      <c r="E11" s="7"/>
      <c r="F11" s="7"/>
      <c r="G11" s="7"/>
      <c r="H11" s="85">
        <f t="shared" si="0"/>
        <v>0</v>
      </c>
      <c r="I11" s="49"/>
      <c r="J11" s="7"/>
      <c r="K11" s="7"/>
      <c r="L11" s="7"/>
      <c r="M11" s="7"/>
      <c r="N11" s="7"/>
      <c r="O11" s="39">
        <f t="shared" si="1"/>
        <v>0</v>
      </c>
      <c r="P11" s="50"/>
      <c r="Q11" s="7"/>
      <c r="R11" s="7"/>
      <c r="S11" s="7"/>
      <c r="T11" s="9"/>
      <c r="U11" s="37">
        <f t="shared" si="2"/>
        <v>0</v>
      </c>
      <c r="V11" s="50"/>
      <c r="W11" s="9"/>
      <c r="X11" s="9"/>
      <c r="Y11" s="50"/>
      <c r="Z11" s="37">
        <f t="shared" si="3"/>
        <v>0</v>
      </c>
      <c r="AA11" s="37">
        <f t="shared" si="4"/>
        <v>0</v>
      </c>
      <c r="AB11" s="37">
        <f t="shared" si="5"/>
        <v>0</v>
      </c>
    </row>
    <row r="12" spans="1:28" x14ac:dyDescent="0.2">
      <c r="A12" s="79">
        <f t="shared" si="6"/>
        <v>42861</v>
      </c>
      <c r="B12" s="7"/>
      <c r="C12" s="7"/>
      <c r="D12" s="7"/>
      <c r="E12" s="7"/>
      <c r="F12" s="7"/>
      <c r="G12" s="7"/>
      <c r="H12" s="85">
        <f t="shared" si="0"/>
        <v>0</v>
      </c>
      <c r="I12" s="49"/>
      <c r="J12" s="9"/>
      <c r="K12" s="9"/>
      <c r="L12" s="9"/>
      <c r="M12" s="9"/>
      <c r="N12" s="9"/>
      <c r="O12" s="39">
        <f t="shared" si="1"/>
        <v>0</v>
      </c>
      <c r="P12" s="50"/>
      <c r="Q12" s="9"/>
      <c r="R12" s="9"/>
      <c r="S12" s="9"/>
      <c r="T12" s="9"/>
      <c r="U12" s="37">
        <f t="shared" si="2"/>
        <v>0</v>
      </c>
      <c r="V12" s="50"/>
      <c r="W12" s="9"/>
      <c r="X12" s="9"/>
      <c r="Y12" s="50"/>
      <c r="Z12" s="37">
        <f t="shared" si="3"/>
        <v>0</v>
      </c>
      <c r="AA12" s="37">
        <f t="shared" si="4"/>
        <v>0</v>
      </c>
      <c r="AB12" s="37">
        <f t="shared" si="5"/>
        <v>0</v>
      </c>
    </row>
    <row r="13" spans="1:28" x14ac:dyDescent="0.2">
      <c r="A13" s="79">
        <f t="shared" si="6"/>
        <v>42862</v>
      </c>
      <c r="B13" s="7"/>
      <c r="C13" s="7"/>
      <c r="D13" s="7"/>
      <c r="E13" s="7"/>
      <c r="F13" s="7"/>
      <c r="G13" s="7"/>
      <c r="H13" s="85">
        <f t="shared" si="0"/>
        <v>0</v>
      </c>
      <c r="I13" s="49"/>
      <c r="J13" s="9"/>
      <c r="K13" s="9"/>
      <c r="L13" s="9"/>
      <c r="M13" s="9"/>
      <c r="N13" s="9"/>
      <c r="O13" s="39">
        <f t="shared" si="1"/>
        <v>0</v>
      </c>
      <c r="P13" s="50"/>
      <c r="Q13" s="12"/>
      <c r="R13" s="12"/>
      <c r="S13" s="9"/>
      <c r="T13" s="9"/>
      <c r="U13" s="37">
        <f t="shared" si="2"/>
        <v>0</v>
      </c>
      <c r="V13" s="50"/>
      <c r="W13" s="9"/>
      <c r="X13" s="9"/>
      <c r="Y13" s="50"/>
      <c r="Z13" s="37">
        <f t="shared" si="3"/>
        <v>0</v>
      </c>
      <c r="AA13" s="37">
        <f t="shared" si="4"/>
        <v>0</v>
      </c>
      <c r="AB13" s="37">
        <f t="shared" si="5"/>
        <v>0</v>
      </c>
    </row>
    <row r="14" spans="1:28" x14ac:dyDescent="0.2">
      <c r="A14" s="79">
        <f t="shared" si="6"/>
        <v>42863</v>
      </c>
      <c r="B14" s="7"/>
      <c r="C14" s="7"/>
      <c r="D14" s="7"/>
      <c r="E14" s="7"/>
      <c r="F14" s="7"/>
      <c r="G14" s="7"/>
      <c r="H14" s="85">
        <f t="shared" si="0"/>
        <v>0</v>
      </c>
      <c r="I14" s="49"/>
      <c r="J14" s="9"/>
      <c r="K14" s="9"/>
      <c r="L14" s="9"/>
      <c r="M14" s="9"/>
      <c r="N14" s="9"/>
      <c r="O14" s="39">
        <f t="shared" si="1"/>
        <v>0</v>
      </c>
      <c r="P14" s="50"/>
      <c r="Q14" s="9"/>
      <c r="R14" s="9"/>
      <c r="S14" s="9"/>
      <c r="T14" s="9"/>
      <c r="U14" s="37">
        <f t="shared" si="2"/>
        <v>0</v>
      </c>
      <c r="V14" s="50"/>
      <c r="W14" s="9"/>
      <c r="X14" s="9"/>
      <c r="Y14" s="50"/>
      <c r="Z14" s="37">
        <f t="shared" si="3"/>
        <v>0</v>
      </c>
      <c r="AA14" s="37">
        <f t="shared" si="4"/>
        <v>0</v>
      </c>
      <c r="AB14" s="37">
        <f t="shared" si="5"/>
        <v>0</v>
      </c>
    </row>
    <row r="15" spans="1:28" x14ac:dyDescent="0.2">
      <c r="A15" s="79">
        <f t="shared" si="6"/>
        <v>42864</v>
      </c>
      <c r="B15" s="7"/>
      <c r="C15" s="7"/>
      <c r="D15" s="7"/>
      <c r="E15" s="7"/>
      <c r="F15" s="7"/>
      <c r="G15" s="7"/>
      <c r="H15" s="85">
        <f t="shared" si="0"/>
        <v>0</v>
      </c>
      <c r="I15" s="49"/>
      <c r="J15" s="9"/>
      <c r="K15" s="9"/>
      <c r="L15" s="9"/>
      <c r="M15" s="9"/>
      <c r="N15" s="9"/>
      <c r="O15" s="39">
        <f t="shared" si="1"/>
        <v>0</v>
      </c>
      <c r="P15" s="50"/>
      <c r="Q15" s="9"/>
      <c r="R15" s="9"/>
      <c r="S15" s="9"/>
      <c r="T15" s="9"/>
      <c r="U15" s="37">
        <f t="shared" si="2"/>
        <v>0</v>
      </c>
      <c r="V15" s="50"/>
      <c r="W15" s="9"/>
      <c r="X15" s="9"/>
      <c r="Y15" s="50"/>
      <c r="Z15" s="37">
        <f t="shared" si="3"/>
        <v>0</v>
      </c>
      <c r="AA15" s="37">
        <f t="shared" si="4"/>
        <v>0</v>
      </c>
      <c r="AB15" s="37">
        <f t="shared" si="5"/>
        <v>0</v>
      </c>
    </row>
    <row r="16" spans="1:28" x14ac:dyDescent="0.2">
      <c r="A16" s="79">
        <f t="shared" si="6"/>
        <v>42865</v>
      </c>
      <c r="B16" s="7"/>
      <c r="C16" s="7"/>
      <c r="D16" s="7"/>
      <c r="E16" s="7"/>
      <c r="F16" s="7"/>
      <c r="G16" s="7"/>
      <c r="H16" s="85">
        <f t="shared" si="0"/>
        <v>0</v>
      </c>
      <c r="I16" s="49"/>
      <c r="J16" s="9"/>
      <c r="K16" s="9"/>
      <c r="L16" s="9"/>
      <c r="M16" s="9"/>
      <c r="N16" s="9"/>
      <c r="O16" s="39">
        <f t="shared" si="1"/>
        <v>0</v>
      </c>
      <c r="P16" s="50"/>
      <c r="Q16" s="9"/>
      <c r="R16" s="9"/>
      <c r="S16" s="9"/>
      <c r="T16" s="9"/>
      <c r="U16" s="37">
        <f t="shared" si="2"/>
        <v>0</v>
      </c>
      <c r="V16" s="50"/>
      <c r="W16" s="9"/>
      <c r="X16" s="9"/>
      <c r="Y16" s="50"/>
      <c r="Z16" s="37">
        <f t="shared" si="3"/>
        <v>0</v>
      </c>
      <c r="AA16" s="37">
        <f t="shared" si="4"/>
        <v>0</v>
      </c>
      <c r="AB16" s="37">
        <f t="shared" si="5"/>
        <v>0</v>
      </c>
    </row>
    <row r="17" spans="1:28" x14ac:dyDescent="0.2">
      <c r="A17" s="79">
        <f t="shared" si="6"/>
        <v>42866</v>
      </c>
      <c r="B17" s="7"/>
      <c r="C17" s="7"/>
      <c r="D17" s="7"/>
      <c r="E17" s="7"/>
      <c r="F17" s="7"/>
      <c r="G17" s="7"/>
      <c r="H17" s="85">
        <f t="shared" si="0"/>
        <v>0</v>
      </c>
      <c r="I17" s="49"/>
      <c r="J17" s="9"/>
      <c r="K17" s="9"/>
      <c r="L17" s="9"/>
      <c r="M17" s="9"/>
      <c r="N17" s="9"/>
      <c r="O17" s="39">
        <f t="shared" si="1"/>
        <v>0</v>
      </c>
      <c r="P17" s="50"/>
      <c r="Q17" s="9"/>
      <c r="R17" s="9"/>
      <c r="S17" s="9"/>
      <c r="T17" s="9"/>
      <c r="U17" s="37">
        <f t="shared" si="2"/>
        <v>0</v>
      </c>
      <c r="V17" s="50"/>
      <c r="W17" s="9"/>
      <c r="X17" s="9"/>
      <c r="Y17" s="50"/>
      <c r="Z17" s="37">
        <f t="shared" si="3"/>
        <v>0</v>
      </c>
      <c r="AA17" s="37">
        <f t="shared" si="4"/>
        <v>0</v>
      </c>
      <c r="AB17" s="37">
        <f t="shared" si="5"/>
        <v>0</v>
      </c>
    </row>
    <row r="18" spans="1:28" x14ac:dyDescent="0.2">
      <c r="A18" s="79">
        <f t="shared" si="6"/>
        <v>42867</v>
      </c>
      <c r="B18" s="7"/>
      <c r="C18" s="7"/>
      <c r="D18" s="7"/>
      <c r="E18" s="7"/>
      <c r="F18" s="7"/>
      <c r="G18" s="7"/>
      <c r="H18" s="85">
        <f t="shared" si="0"/>
        <v>0</v>
      </c>
      <c r="I18" s="49"/>
      <c r="J18" s="7"/>
      <c r="K18" s="7"/>
      <c r="L18" s="7"/>
      <c r="M18" s="7"/>
      <c r="N18" s="7"/>
      <c r="O18" s="39">
        <f t="shared" si="1"/>
        <v>0</v>
      </c>
      <c r="P18" s="50"/>
      <c r="Q18" s="7"/>
      <c r="R18" s="7"/>
      <c r="S18" s="7"/>
      <c r="T18" s="9"/>
      <c r="U18" s="37">
        <f t="shared" si="2"/>
        <v>0</v>
      </c>
      <c r="V18" s="50"/>
      <c r="W18" s="9"/>
      <c r="X18" s="9"/>
      <c r="Y18" s="50"/>
      <c r="Z18" s="37">
        <f t="shared" si="3"/>
        <v>0</v>
      </c>
      <c r="AA18" s="37">
        <f t="shared" si="4"/>
        <v>0</v>
      </c>
      <c r="AB18" s="37">
        <f t="shared" si="5"/>
        <v>0</v>
      </c>
    </row>
    <row r="19" spans="1:28" x14ac:dyDescent="0.2">
      <c r="A19" s="79">
        <f t="shared" si="6"/>
        <v>42868</v>
      </c>
      <c r="B19" s="7"/>
      <c r="C19" s="7"/>
      <c r="D19" s="7"/>
      <c r="E19" s="7"/>
      <c r="F19" s="7"/>
      <c r="G19" s="7"/>
      <c r="H19" s="85">
        <f t="shared" si="0"/>
        <v>0</v>
      </c>
      <c r="I19" s="49"/>
      <c r="J19" s="9"/>
      <c r="K19" s="9"/>
      <c r="L19" s="9"/>
      <c r="M19" s="9"/>
      <c r="N19" s="9"/>
      <c r="O19" s="39">
        <f t="shared" si="1"/>
        <v>0</v>
      </c>
      <c r="P19" s="50"/>
      <c r="Q19" s="9"/>
      <c r="R19" s="9"/>
      <c r="S19" s="9"/>
      <c r="T19" s="9"/>
      <c r="U19" s="37">
        <f t="shared" si="2"/>
        <v>0</v>
      </c>
      <c r="V19" s="50"/>
      <c r="W19" s="9"/>
      <c r="X19" s="9"/>
      <c r="Y19" s="50"/>
      <c r="Z19" s="37">
        <f t="shared" si="3"/>
        <v>0</v>
      </c>
      <c r="AA19" s="37">
        <f t="shared" si="4"/>
        <v>0</v>
      </c>
      <c r="AB19" s="37">
        <f t="shared" si="5"/>
        <v>0</v>
      </c>
    </row>
    <row r="20" spans="1:28" x14ac:dyDescent="0.2">
      <c r="A20" s="79">
        <f t="shared" si="6"/>
        <v>42869</v>
      </c>
      <c r="B20" s="7"/>
      <c r="C20" s="7"/>
      <c r="D20" s="7"/>
      <c r="E20" s="7"/>
      <c r="F20" s="7"/>
      <c r="G20" s="7"/>
      <c r="H20" s="85">
        <f t="shared" si="0"/>
        <v>0</v>
      </c>
      <c r="I20" s="49"/>
      <c r="J20" s="9"/>
      <c r="K20" s="9"/>
      <c r="L20" s="9"/>
      <c r="M20" s="9"/>
      <c r="N20" s="9"/>
      <c r="O20" s="39">
        <f t="shared" si="1"/>
        <v>0</v>
      </c>
      <c r="P20" s="50"/>
      <c r="Q20" s="12"/>
      <c r="R20" s="12"/>
      <c r="S20" s="9"/>
      <c r="T20" s="9"/>
      <c r="U20" s="37">
        <f t="shared" si="2"/>
        <v>0</v>
      </c>
      <c r="V20" s="50"/>
      <c r="W20" s="9"/>
      <c r="X20" s="9"/>
      <c r="Y20" s="50"/>
      <c r="Z20" s="37">
        <f t="shared" si="3"/>
        <v>0</v>
      </c>
      <c r="AA20" s="37">
        <f t="shared" si="4"/>
        <v>0</v>
      </c>
      <c r="AB20" s="37">
        <f t="shared" si="5"/>
        <v>0</v>
      </c>
    </row>
    <row r="21" spans="1:28" x14ac:dyDescent="0.2">
      <c r="A21" s="79">
        <f t="shared" si="6"/>
        <v>42870</v>
      </c>
      <c r="B21" s="7"/>
      <c r="C21" s="7"/>
      <c r="D21" s="7"/>
      <c r="E21" s="7"/>
      <c r="F21" s="7"/>
      <c r="G21" s="7"/>
      <c r="H21" s="85">
        <f t="shared" si="0"/>
        <v>0</v>
      </c>
      <c r="I21" s="49"/>
      <c r="J21" s="9"/>
      <c r="K21" s="9"/>
      <c r="L21" s="9"/>
      <c r="M21" s="9"/>
      <c r="N21" s="9"/>
      <c r="O21" s="39">
        <f t="shared" si="1"/>
        <v>0</v>
      </c>
      <c r="P21" s="50"/>
      <c r="Q21" s="9"/>
      <c r="R21" s="9"/>
      <c r="S21" s="9"/>
      <c r="T21" s="9"/>
      <c r="U21" s="37">
        <f t="shared" si="2"/>
        <v>0</v>
      </c>
      <c r="V21" s="50"/>
      <c r="W21" s="9"/>
      <c r="X21" s="9"/>
      <c r="Y21" s="50"/>
      <c r="Z21" s="37">
        <f t="shared" si="3"/>
        <v>0</v>
      </c>
      <c r="AA21" s="37">
        <f t="shared" si="4"/>
        <v>0</v>
      </c>
      <c r="AB21" s="37">
        <f t="shared" si="5"/>
        <v>0</v>
      </c>
    </row>
    <row r="22" spans="1:28" x14ac:dyDescent="0.2">
      <c r="A22" s="79">
        <f t="shared" si="6"/>
        <v>42871</v>
      </c>
      <c r="B22" s="7"/>
      <c r="C22" s="7"/>
      <c r="D22" s="7"/>
      <c r="E22" s="7"/>
      <c r="F22" s="7"/>
      <c r="G22" s="7"/>
      <c r="H22" s="85">
        <f t="shared" si="0"/>
        <v>0</v>
      </c>
      <c r="I22" s="49"/>
      <c r="J22" s="9"/>
      <c r="K22" s="9"/>
      <c r="L22" s="9"/>
      <c r="M22" s="9"/>
      <c r="N22" s="9"/>
      <c r="O22" s="39">
        <f t="shared" si="1"/>
        <v>0</v>
      </c>
      <c r="P22" s="50"/>
      <c r="Q22" s="9"/>
      <c r="R22" s="9"/>
      <c r="S22" s="9"/>
      <c r="T22" s="9"/>
      <c r="U22" s="37">
        <f t="shared" si="2"/>
        <v>0</v>
      </c>
      <c r="V22" s="50"/>
      <c r="W22" s="9"/>
      <c r="X22" s="9"/>
      <c r="Y22" s="50"/>
      <c r="Z22" s="37">
        <f t="shared" si="3"/>
        <v>0</v>
      </c>
      <c r="AA22" s="37">
        <f t="shared" si="4"/>
        <v>0</v>
      </c>
      <c r="AB22" s="37">
        <f t="shared" si="5"/>
        <v>0</v>
      </c>
    </row>
    <row r="23" spans="1:28" x14ac:dyDescent="0.2">
      <c r="A23" s="79">
        <f t="shared" si="6"/>
        <v>42872</v>
      </c>
      <c r="B23" s="7"/>
      <c r="C23" s="7"/>
      <c r="D23" s="7"/>
      <c r="E23" s="7"/>
      <c r="F23" s="7"/>
      <c r="G23" s="7"/>
      <c r="H23" s="85">
        <f t="shared" si="0"/>
        <v>0</v>
      </c>
      <c r="I23" s="49"/>
      <c r="J23" s="9"/>
      <c r="K23" s="9"/>
      <c r="L23" s="9"/>
      <c r="M23" s="9"/>
      <c r="N23" s="9"/>
      <c r="O23" s="39">
        <f t="shared" si="1"/>
        <v>0</v>
      </c>
      <c r="P23" s="50"/>
      <c r="Q23" s="9"/>
      <c r="R23" s="9"/>
      <c r="S23" s="7"/>
      <c r="T23" s="9"/>
      <c r="U23" s="37">
        <f t="shared" si="2"/>
        <v>0</v>
      </c>
      <c r="V23" s="50"/>
      <c r="W23" s="9"/>
      <c r="X23" s="9"/>
      <c r="Y23" s="50"/>
      <c r="Z23" s="37">
        <f t="shared" si="3"/>
        <v>0</v>
      </c>
      <c r="AA23" s="37">
        <f t="shared" si="4"/>
        <v>0</v>
      </c>
      <c r="AB23" s="37">
        <f t="shared" si="5"/>
        <v>0</v>
      </c>
    </row>
    <row r="24" spans="1:28" x14ac:dyDescent="0.2">
      <c r="A24" s="79">
        <f t="shared" si="6"/>
        <v>42873</v>
      </c>
      <c r="B24" s="7"/>
      <c r="C24" s="7"/>
      <c r="D24" s="7"/>
      <c r="E24" s="7"/>
      <c r="F24" s="7"/>
      <c r="G24" s="7"/>
      <c r="H24" s="85">
        <f t="shared" si="0"/>
        <v>0</v>
      </c>
      <c r="I24" s="49"/>
      <c r="J24" s="9"/>
      <c r="K24" s="9"/>
      <c r="L24" s="9"/>
      <c r="M24" s="9"/>
      <c r="N24" s="9"/>
      <c r="O24" s="39">
        <f t="shared" si="1"/>
        <v>0</v>
      </c>
      <c r="P24" s="50"/>
      <c r="Q24" s="9"/>
      <c r="R24" s="9"/>
      <c r="S24" s="9"/>
      <c r="T24" s="9"/>
      <c r="U24" s="37">
        <f t="shared" si="2"/>
        <v>0</v>
      </c>
      <c r="V24" s="50"/>
      <c r="W24" s="9"/>
      <c r="X24" s="9"/>
      <c r="Y24" s="50"/>
      <c r="Z24" s="37">
        <f t="shared" si="3"/>
        <v>0</v>
      </c>
      <c r="AA24" s="37">
        <f t="shared" si="4"/>
        <v>0</v>
      </c>
      <c r="AB24" s="37">
        <f t="shared" si="5"/>
        <v>0</v>
      </c>
    </row>
    <row r="25" spans="1:28" x14ac:dyDescent="0.2">
      <c r="A25" s="79">
        <f t="shared" si="6"/>
        <v>42874</v>
      </c>
      <c r="B25" s="7"/>
      <c r="C25" s="7"/>
      <c r="D25" s="7"/>
      <c r="E25" s="7"/>
      <c r="F25" s="7"/>
      <c r="G25" s="7"/>
      <c r="H25" s="85">
        <f t="shared" si="0"/>
        <v>0</v>
      </c>
      <c r="I25" s="49"/>
      <c r="J25" s="7"/>
      <c r="K25" s="7"/>
      <c r="L25" s="7"/>
      <c r="M25" s="7"/>
      <c r="N25" s="7"/>
      <c r="O25" s="39">
        <f t="shared" si="1"/>
        <v>0</v>
      </c>
      <c r="P25" s="50"/>
      <c r="Q25" s="7"/>
      <c r="R25" s="7"/>
      <c r="S25" s="7"/>
      <c r="T25" s="9"/>
      <c r="U25" s="37">
        <f t="shared" si="2"/>
        <v>0</v>
      </c>
      <c r="V25" s="50"/>
      <c r="W25" s="9"/>
      <c r="X25" s="9"/>
      <c r="Y25" s="50"/>
      <c r="Z25" s="37">
        <f t="shared" si="3"/>
        <v>0</v>
      </c>
      <c r="AA25" s="37">
        <f t="shared" si="4"/>
        <v>0</v>
      </c>
      <c r="AB25" s="37">
        <f t="shared" si="5"/>
        <v>0</v>
      </c>
    </row>
    <row r="26" spans="1:28" x14ac:dyDescent="0.2">
      <c r="A26" s="79">
        <f t="shared" si="6"/>
        <v>42875</v>
      </c>
      <c r="B26" s="7"/>
      <c r="C26" s="7"/>
      <c r="D26" s="7"/>
      <c r="E26" s="7"/>
      <c r="F26" s="7"/>
      <c r="G26" s="7"/>
      <c r="H26" s="85">
        <f t="shared" si="0"/>
        <v>0</v>
      </c>
      <c r="I26" s="49"/>
      <c r="J26" s="9"/>
      <c r="K26" s="9"/>
      <c r="L26" s="9"/>
      <c r="M26" s="9"/>
      <c r="N26" s="9"/>
      <c r="O26" s="39">
        <f t="shared" si="1"/>
        <v>0</v>
      </c>
      <c r="P26" s="50"/>
      <c r="Q26" s="9"/>
      <c r="R26" s="9"/>
      <c r="S26" s="9"/>
      <c r="T26" s="9"/>
      <c r="U26" s="37">
        <f t="shared" si="2"/>
        <v>0</v>
      </c>
      <c r="V26" s="50"/>
      <c r="W26" s="9"/>
      <c r="X26" s="9"/>
      <c r="Y26" s="50"/>
      <c r="Z26" s="37">
        <f t="shared" si="3"/>
        <v>0</v>
      </c>
      <c r="AA26" s="37">
        <f t="shared" si="4"/>
        <v>0</v>
      </c>
      <c r="AB26" s="37">
        <f t="shared" si="5"/>
        <v>0</v>
      </c>
    </row>
    <row r="27" spans="1:28" x14ac:dyDescent="0.2">
      <c r="A27" s="79">
        <f t="shared" si="6"/>
        <v>42876</v>
      </c>
      <c r="B27" s="7"/>
      <c r="C27" s="7"/>
      <c r="D27" s="7"/>
      <c r="E27" s="7"/>
      <c r="F27" s="7"/>
      <c r="G27" s="7"/>
      <c r="H27" s="85">
        <f t="shared" si="0"/>
        <v>0</v>
      </c>
      <c r="I27" s="49"/>
      <c r="J27" s="9"/>
      <c r="K27" s="9"/>
      <c r="L27" s="9"/>
      <c r="M27" s="9"/>
      <c r="N27" s="9"/>
      <c r="O27" s="39">
        <f t="shared" si="1"/>
        <v>0</v>
      </c>
      <c r="P27" s="50"/>
      <c r="Q27" s="9"/>
      <c r="R27" s="9"/>
      <c r="S27" s="9"/>
      <c r="T27" s="9"/>
      <c r="U27" s="37">
        <f t="shared" si="2"/>
        <v>0</v>
      </c>
      <c r="V27" s="50"/>
      <c r="W27" s="9"/>
      <c r="X27" s="9"/>
      <c r="Y27" s="50"/>
      <c r="Z27" s="37">
        <f t="shared" si="3"/>
        <v>0</v>
      </c>
      <c r="AA27" s="37">
        <f t="shared" si="4"/>
        <v>0</v>
      </c>
      <c r="AB27" s="37">
        <f t="shared" si="5"/>
        <v>0</v>
      </c>
    </row>
    <row r="28" spans="1:28" x14ac:dyDescent="0.2">
      <c r="A28" s="79">
        <f t="shared" si="6"/>
        <v>42877</v>
      </c>
      <c r="B28" s="7"/>
      <c r="C28" s="7"/>
      <c r="D28" s="7"/>
      <c r="E28" s="7"/>
      <c r="F28" s="7"/>
      <c r="G28" s="7"/>
      <c r="H28" s="85">
        <f t="shared" si="0"/>
        <v>0</v>
      </c>
      <c r="I28" s="49"/>
      <c r="J28" s="9"/>
      <c r="K28" s="9"/>
      <c r="L28" s="9"/>
      <c r="M28" s="9"/>
      <c r="N28" s="9"/>
      <c r="O28" s="39">
        <f t="shared" si="1"/>
        <v>0</v>
      </c>
      <c r="P28" s="50"/>
      <c r="Q28" s="9"/>
      <c r="R28" s="9"/>
      <c r="S28" s="9"/>
      <c r="T28" s="9"/>
      <c r="U28" s="37">
        <f t="shared" si="2"/>
        <v>0</v>
      </c>
      <c r="V28" s="50"/>
      <c r="W28" s="9"/>
      <c r="X28" s="9"/>
      <c r="Y28" s="50"/>
      <c r="Z28" s="37">
        <f t="shared" si="3"/>
        <v>0</v>
      </c>
      <c r="AA28" s="37">
        <f t="shared" si="4"/>
        <v>0</v>
      </c>
      <c r="AB28" s="37">
        <f t="shared" si="5"/>
        <v>0</v>
      </c>
    </row>
    <row r="29" spans="1:28" x14ac:dyDescent="0.2">
      <c r="A29" s="79">
        <f t="shared" si="6"/>
        <v>42878</v>
      </c>
      <c r="B29" s="7"/>
      <c r="C29" s="7"/>
      <c r="D29" s="7"/>
      <c r="E29" s="7"/>
      <c r="F29" s="7"/>
      <c r="G29" s="7"/>
      <c r="H29" s="85">
        <f t="shared" si="0"/>
        <v>0</v>
      </c>
      <c r="I29" s="49"/>
      <c r="J29" s="9"/>
      <c r="K29" s="9"/>
      <c r="L29" s="9"/>
      <c r="M29" s="9"/>
      <c r="N29" s="9"/>
      <c r="O29" s="39">
        <f t="shared" si="1"/>
        <v>0</v>
      </c>
      <c r="P29" s="50"/>
      <c r="Q29" s="9"/>
      <c r="R29" s="9"/>
      <c r="S29" s="9"/>
      <c r="T29" s="9"/>
      <c r="U29" s="37">
        <f t="shared" si="2"/>
        <v>0</v>
      </c>
      <c r="V29" s="50"/>
      <c r="W29" s="9"/>
      <c r="X29" s="9"/>
      <c r="Y29" s="50"/>
      <c r="Z29" s="37">
        <f t="shared" si="3"/>
        <v>0</v>
      </c>
      <c r="AA29" s="37">
        <f t="shared" si="4"/>
        <v>0</v>
      </c>
      <c r="AB29" s="37">
        <f t="shared" si="5"/>
        <v>0</v>
      </c>
    </row>
    <row r="30" spans="1:28" x14ac:dyDescent="0.2">
      <c r="A30" s="79">
        <f t="shared" si="6"/>
        <v>42879</v>
      </c>
      <c r="B30" s="7"/>
      <c r="C30" s="7"/>
      <c r="D30" s="7"/>
      <c r="E30" s="7"/>
      <c r="F30" s="7"/>
      <c r="G30" s="7"/>
      <c r="H30" s="85">
        <f t="shared" si="0"/>
        <v>0</v>
      </c>
      <c r="I30" s="49"/>
      <c r="J30" s="9"/>
      <c r="K30" s="9"/>
      <c r="L30" s="9"/>
      <c r="M30" s="9"/>
      <c r="N30" s="9"/>
      <c r="O30" s="39">
        <f t="shared" si="1"/>
        <v>0</v>
      </c>
      <c r="P30" s="50"/>
      <c r="Q30" s="9"/>
      <c r="R30" s="9"/>
      <c r="S30" s="9"/>
      <c r="T30" s="9"/>
      <c r="U30" s="37">
        <f t="shared" si="2"/>
        <v>0</v>
      </c>
      <c r="V30" s="50"/>
      <c r="W30" s="9"/>
      <c r="X30" s="9"/>
      <c r="Y30" s="50"/>
      <c r="Z30" s="37">
        <f t="shared" si="3"/>
        <v>0</v>
      </c>
      <c r="AA30" s="37">
        <f t="shared" si="4"/>
        <v>0</v>
      </c>
      <c r="AB30" s="37">
        <f t="shared" si="5"/>
        <v>0</v>
      </c>
    </row>
    <row r="31" spans="1:28" x14ac:dyDescent="0.2">
      <c r="A31" s="79">
        <f t="shared" si="6"/>
        <v>42880</v>
      </c>
      <c r="B31" s="7"/>
      <c r="C31" s="7"/>
      <c r="D31" s="7"/>
      <c r="E31" s="7"/>
      <c r="F31" s="7"/>
      <c r="G31" s="7"/>
      <c r="H31" s="85">
        <f t="shared" si="0"/>
        <v>0</v>
      </c>
      <c r="I31" s="49"/>
      <c r="J31" s="9"/>
      <c r="K31" s="9"/>
      <c r="L31" s="9"/>
      <c r="M31" s="9"/>
      <c r="N31" s="9"/>
      <c r="O31" s="39">
        <f t="shared" si="1"/>
        <v>0</v>
      </c>
      <c r="P31" s="50"/>
      <c r="Q31" s="9"/>
      <c r="R31" s="9"/>
      <c r="S31" s="9"/>
      <c r="T31" s="9"/>
      <c r="U31" s="37">
        <f t="shared" si="2"/>
        <v>0</v>
      </c>
      <c r="V31" s="50"/>
      <c r="W31" s="9"/>
      <c r="X31" s="9"/>
      <c r="Y31" s="50"/>
      <c r="Z31" s="37">
        <f t="shared" si="3"/>
        <v>0</v>
      </c>
      <c r="AA31" s="37">
        <f t="shared" si="4"/>
        <v>0</v>
      </c>
      <c r="AB31" s="37">
        <f t="shared" si="5"/>
        <v>0</v>
      </c>
    </row>
    <row r="32" spans="1:28" x14ac:dyDescent="0.2">
      <c r="A32" s="79">
        <f t="shared" si="6"/>
        <v>42881</v>
      </c>
      <c r="B32" s="7"/>
      <c r="C32" s="7"/>
      <c r="D32" s="7"/>
      <c r="E32" s="7"/>
      <c r="F32" s="7"/>
      <c r="G32" s="7"/>
      <c r="H32" s="85">
        <f t="shared" si="0"/>
        <v>0</v>
      </c>
      <c r="I32" s="49"/>
      <c r="J32" s="7"/>
      <c r="K32" s="7"/>
      <c r="L32" s="7"/>
      <c r="M32" s="7"/>
      <c r="N32" s="7"/>
      <c r="O32" s="39">
        <f t="shared" si="1"/>
        <v>0</v>
      </c>
      <c r="P32" s="50"/>
      <c r="Q32" s="7"/>
      <c r="R32" s="7"/>
      <c r="S32" s="7"/>
      <c r="T32" s="9"/>
      <c r="U32" s="37">
        <f t="shared" si="2"/>
        <v>0</v>
      </c>
      <c r="V32" s="50"/>
      <c r="W32" s="9"/>
      <c r="X32" s="9"/>
      <c r="Y32" s="50"/>
      <c r="Z32" s="37">
        <f t="shared" si="3"/>
        <v>0</v>
      </c>
      <c r="AA32" s="37">
        <f t="shared" si="4"/>
        <v>0</v>
      </c>
      <c r="AB32" s="37">
        <f t="shared" si="5"/>
        <v>0</v>
      </c>
    </row>
    <row r="33" spans="1:28" x14ac:dyDescent="0.2">
      <c r="A33" s="79">
        <f t="shared" si="6"/>
        <v>42882</v>
      </c>
      <c r="B33" s="7"/>
      <c r="C33" s="7"/>
      <c r="D33" s="7"/>
      <c r="E33" s="7"/>
      <c r="F33" s="7"/>
      <c r="G33" s="7"/>
      <c r="H33" s="85">
        <f t="shared" si="0"/>
        <v>0</v>
      </c>
      <c r="I33" s="49"/>
      <c r="J33" s="9"/>
      <c r="K33" s="9"/>
      <c r="L33" s="9"/>
      <c r="M33" s="9"/>
      <c r="N33" s="9"/>
      <c r="O33" s="39">
        <f t="shared" si="1"/>
        <v>0</v>
      </c>
      <c r="P33" s="50"/>
      <c r="Q33" s="9"/>
      <c r="R33" s="9"/>
      <c r="S33" s="9"/>
      <c r="T33" s="9"/>
      <c r="U33" s="37">
        <f t="shared" si="2"/>
        <v>0</v>
      </c>
      <c r="V33" s="50"/>
      <c r="W33" s="9"/>
      <c r="X33" s="9"/>
      <c r="Y33" s="50"/>
      <c r="Z33" s="37">
        <f t="shared" si="3"/>
        <v>0</v>
      </c>
      <c r="AA33" s="37">
        <f t="shared" si="4"/>
        <v>0</v>
      </c>
      <c r="AB33" s="37">
        <f t="shared" si="5"/>
        <v>0</v>
      </c>
    </row>
    <row r="34" spans="1:28" x14ac:dyDescent="0.2">
      <c r="A34" s="79">
        <f t="shared" si="6"/>
        <v>42883</v>
      </c>
      <c r="B34" s="7"/>
      <c r="C34" s="7"/>
      <c r="D34" s="7"/>
      <c r="E34" s="7"/>
      <c r="F34" s="7"/>
      <c r="G34" s="7"/>
      <c r="H34" s="85">
        <f t="shared" si="0"/>
        <v>0</v>
      </c>
      <c r="I34" s="49"/>
      <c r="J34" s="9"/>
      <c r="K34" s="9"/>
      <c r="L34" s="9"/>
      <c r="M34" s="9"/>
      <c r="N34" s="9"/>
      <c r="O34" s="39">
        <f t="shared" si="1"/>
        <v>0</v>
      </c>
      <c r="P34" s="50"/>
      <c r="Q34" s="9"/>
      <c r="R34" s="9"/>
      <c r="S34" s="9"/>
      <c r="T34" s="9"/>
      <c r="U34" s="37">
        <f t="shared" si="2"/>
        <v>0</v>
      </c>
      <c r="V34" s="50"/>
      <c r="W34" s="9"/>
      <c r="X34" s="9"/>
      <c r="Y34" s="50"/>
      <c r="Z34" s="37">
        <f t="shared" si="3"/>
        <v>0</v>
      </c>
      <c r="AA34" s="37">
        <f t="shared" si="4"/>
        <v>0</v>
      </c>
      <c r="AB34" s="37">
        <f t="shared" si="5"/>
        <v>0</v>
      </c>
    </row>
    <row r="35" spans="1:28" x14ac:dyDescent="0.2">
      <c r="A35" s="79">
        <f t="shared" si="6"/>
        <v>42884</v>
      </c>
      <c r="B35" s="7"/>
      <c r="C35" s="7"/>
      <c r="D35" s="7"/>
      <c r="E35" s="7"/>
      <c r="F35" s="7"/>
      <c r="G35" s="7"/>
      <c r="H35" s="85">
        <f t="shared" si="0"/>
        <v>0</v>
      </c>
      <c r="I35" s="49"/>
      <c r="J35" s="9"/>
      <c r="K35" s="9"/>
      <c r="L35" s="9"/>
      <c r="M35" s="9"/>
      <c r="N35" s="9"/>
      <c r="O35" s="39">
        <f t="shared" si="1"/>
        <v>0</v>
      </c>
      <c r="P35" s="50"/>
      <c r="Q35" s="9"/>
      <c r="R35" s="9"/>
      <c r="S35" s="9"/>
      <c r="T35" s="9"/>
      <c r="U35" s="37">
        <f t="shared" si="2"/>
        <v>0</v>
      </c>
      <c r="V35" s="50"/>
      <c r="W35" s="9"/>
      <c r="X35" s="9"/>
      <c r="Y35" s="50"/>
      <c r="Z35" s="37">
        <f t="shared" si="3"/>
        <v>0</v>
      </c>
      <c r="AA35" s="37">
        <f t="shared" si="4"/>
        <v>0</v>
      </c>
      <c r="AB35" s="37">
        <f t="shared" si="5"/>
        <v>0</v>
      </c>
    </row>
    <row r="36" spans="1:28" x14ac:dyDescent="0.2">
      <c r="A36" s="79">
        <f t="shared" si="6"/>
        <v>42885</v>
      </c>
      <c r="B36" s="7"/>
      <c r="C36" s="7"/>
      <c r="D36" s="7"/>
      <c r="E36" s="7"/>
      <c r="F36" s="7"/>
      <c r="G36" s="7"/>
      <c r="H36" s="85">
        <f t="shared" si="0"/>
        <v>0</v>
      </c>
      <c r="I36" s="49"/>
      <c r="J36" s="9"/>
      <c r="K36" s="9"/>
      <c r="L36" s="9"/>
      <c r="M36" s="9"/>
      <c r="N36" s="9"/>
      <c r="O36" s="39">
        <f t="shared" si="1"/>
        <v>0</v>
      </c>
      <c r="P36" s="50"/>
      <c r="Q36" s="9"/>
      <c r="R36" s="9"/>
      <c r="S36" s="9"/>
      <c r="T36" s="9"/>
      <c r="U36" s="37">
        <f t="shared" si="2"/>
        <v>0</v>
      </c>
      <c r="V36" s="50"/>
      <c r="W36" s="9"/>
      <c r="X36" s="9"/>
      <c r="Y36" s="50"/>
      <c r="Z36" s="37">
        <f t="shared" si="3"/>
        <v>0</v>
      </c>
      <c r="AA36" s="37">
        <f t="shared" si="4"/>
        <v>0</v>
      </c>
      <c r="AB36" s="37">
        <f t="shared" si="5"/>
        <v>0</v>
      </c>
    </row>
    <row r="37" spans="1:28" x14ac:dyDescent="0.2">
      <c r="A37" s="79">
        <f t="shared" si="6"/>
        <v>42886</v>
      </c>
      <c r="B37" s="7"/>
      <c r="C37" s="7"/>
      <c r="D37" s="7"/>
      <c r="E37" s="7"/>
      <c r="F37" s="7"/>
      <c r="G37" s="7"/>
      <c r="H37" s="85">
        <f t="shared" si="0"/>
        <v>0</v>
      </c>
      <c r="I37" s="49"/>
      <c r="J37" s="9"/>
      <c r="K37" s="9"/>
      <c r="L37" s="9"/>
      <c r="M37" s="9"/>
      <c r="N37" s="9"/>
      <c r="O37" s="39">
        <f t="shared" si="1"/>
        <v>0</v>
      </c>
      <c r="P37" s="50"/>
      <c r="Q37" s="9"/>
      <c r="R37" s="9"/>
      <c r="S37" s="9"/>
      <c r="T37" s="9"/>
      <c r="U37" s="37">
        <f t="shared" si="2"/>
        <v>0</v>
      </c>
      <c r="V37" s="50"/>
      <c r="W37" s="9"/>
      <c r="X37" s="9"/>
      <c r="Y37" s="50"/>
      <c r="Z37" s="37">
        <f t="shared" si="3"/>
        <v>0</v>
      </c>
      <c r="AA37" s="37">
        <f t="shared" si="4"/>
        <v>0</v>
      </c>
      <c r="AB37" s="86">
        <f t="shared" si="5"/>
        <v>0</v>
      </c>
    </row>
    <row r="38" spans="1:28" x14ac:dyDescent="0.2">
      <c r="A38" s="80" t="s">
        <v>9</v>
      </c>
      <c r="B38" s="80">
        <f>SUM(B7:B37)</f>
        <v>0</v>
      </c>
      <c r="C38" s="80">
        <f>SUM(C7:C37)</f>
        <v>0</v>
      </c>
      <c r="D38" s="80">
        <f>SUM(D7:D37)</f>
        <v>0</v>
      </c>
      <c r="E38" s="80">
        <f>SUM(E7:E37)</f>
        <v>0</v>
      </c>
      <c r="F38" s="80">
        <f>SUM(F7:F37)</f>
        <v>0</v>
      </c>
      <c r="G38" s="80">
        <f>SUM(G7:G37)</f>
        <v>0</v>
      </c>
      <c r="H38" s="80">
        <f>SUM(H7:H37)</f>
        <v>0</v>
      </c>
      <c r="I38" s="49"/>
      <c r="J38" s="80">
        <f t="shared" ref="J38:O38" si="7">SUM(J7:J37)</f>
        <v>0</v>
      </c>
      <c r="K38" s="80">
        <f t="shared" si="7"/>
        <v>0</v>
      </c>
      <c r="L38" s="80">
        <f t="shared" si="7"/>
        <v>0</v>
      </c>
      <c r="M38" s="80">
        <f t="shared" si="7"/>
        <v>0</v>
      </c>
      <c r="N38" s="80">
        <f t="shared" si="7"/>
        <v>0</v>
      </c>
      <c r="O38" s="80">
        <f t="shared" si="7"/>
        <v>0</v>
      </c>
      <c r="P38" s="50"/>
      <c r="Q38" s="83">
        <f>SUM(Q7:Q37)</f>
        <v>0</v>
      </c>
      <c r="R38" s="83">
        <f>SUM(R7:R37)</f>
        <v>0</v>
      </c>
      <c r="S38" s="83">
        <f>SUM(S7:S37)</f>
        <v>0</v>
      </c>
      <c r="T38" s="83">
        <f>SUM(T7:T37)</f>
        <v>0</v>
      </c>
      <c r="U38" s="83">
        <f>SUM(U7:U37)</f>
        <v>0</v>
      </c>
      <c r="V38" s="50"/>
      <c r="W38" s="83"/>
      <c r="X38" s="83">
        <f>SUM(X7:X37)</f>
        <v>0</v>
      </c>
      <c r="Y38" s="50"/>
      <c r="Z38" s="37">
        <f t="shared" si="3"/>
        <v>0</v>
      </c>
      <c r="AA38" s="90"/>
      <c r="AB38" s="90"/>
    </row>
    <row r="39" spans="1:28" x14ac:dyDescent="0.2">
      <c r="A39" s="81" t="s">
        <v>20</v>
      </c>
      <c r="B39" s="84">
        <f>(B38/1.2)</f>
        <v>0</v>
      </c>
      <c r="C39" s="84">
        <f>(C38/1.1)</f>
        <v>0</v>
      </c>
      <c r="D39" s="84">
        <f>(D38/1.085)</f>
        <v>0</v>
      </c>
      <c r="E39" s="84">
        <f>(E38/1.055)</f>
        <v>0</v>
      </c>
      <c r="F39" s="84">
        <f>(F38/1.021)</f>
        <v>0</v>
      </c>
      <c r="G39" s="84">
        <f>G38</f>
        <v>0</v>
      </c>
      <c r="H39" s="51"/>
      <c r="I39" s="51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4"/>
      <c r="Y39" s="53"/>
      <c r="Z39" s="54"/>
      <c r="AA39" s="53"/>
      <c r="AB39" s="53"/>
    </row>
    <row r="40" spans="1:28" ht="13.5" thickBot="1" x14ac:dyDescent="0.25">
      <c r="A40" s="82" t="s">
        <v>21</v>
      </c>
      <c r="B40" s="84">
        <f>(B39*20%)</f>
        <v>0</v>
      </c>
      <c r="C40" s="84">
        <f>(C39*10%)</f>
        <v>0</v>
      </c>
      <c r="D40" s="84">
        <f>(D39*8.5%)</f>
        <v>0</v>
      </c>
      <c r="E40" s="84">
        <f>(E39*5.5%)</f>
        <v>0</v>
      </c>
      <c r="F40" s="84">
        <f>(F39*2.1%)</f>
        <v>0</v>
      </c>
      <c r="G40" s="84"/>
      <c r="H40" s="51"/>
      <c r="I40" s="51"/>
      <c r="J40" s="52"/>
      <c r="K40" s="52"/>
      <c r="L40" s="52"/>
      <c r="M40" s="52"/>
      <c r="N40" s="52"/>
      <c r="O40" s="52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54"/>
      <c r="AA40" s="53"/>
      <c r="AB40" s="53"/>
    </row>
    <row r="41" spans="1:28" ht="12.95" customHeight="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  <c r="Y41" s="53"/>
      <c r="Z41" s="124" t="s">
        <v>22</v>
      </c>
      <c r="AA41" s="126">
        <f>AB37</f>
        <v>0</v>
      </c>
      <c r="AB41" s="53"/>
    </row>
    <row r="42" spans="1:28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5"/>
      <c r="Y42" s="53"/>
      <c r="Z42" s="125"/>
      <c r="AA42" s="127"/>
      <c r="AB42" s="53"/>
    </row>
    <row r="43" spans="1:28" ht="26.25" thickBot="1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53"/>
      <c r="Z43" s="87" t="s">
        <v>23</v>
      </c>
      <c r="AA43" s="88">
        <f>AA37</f>
        <v>0</v>
      </c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B46" s="53"/>
      <c r="C46" s="53"/>
      <c r="D46" s="53"/>
      <c r="E46" s="53"/>
      <c r="F46" s="53"/>
      <c r="G46" s="5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  <row r="57" spans="7:7" x14ac:dyDescent="0.2">
      <c r="G57" s="57"/>
    </row>
  </sheetData>
  <sheetProtection sheet="1" objects="1" scenarios="1" selectLockedCells="1"/>
  <mergeCells count="12">
    <mergeCell ref="AA41:AA42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1:Z42"/>
  </mergeCells>
  <conditionalFormatting sqref="AA7:AB37">
    <cfRule type="cellIs" dxfId="7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M106"/>
  <sheetViews>
    <sheetView workbookViewId="0">
      <selection activeCell="A25" sqref="A25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+MAI!A7</f>
        <v>42856</v>
      </c>
      <c r="B1" s="106" t="s">
        <v>27</v>
      </c>
      <c r="C1" s="106" t="s">
        <v>28</v>
      </c>
      <c r="D1" s="107" t="s">
        <v>110</v>
      </c>
      <c r="E1" s="106" t="s">
        <v>111</v>
      </c>
      <c r="F1" s="106">
        <v>0</v>
      </c>
      <c r="G1" s="108">
        <f>+MAI!L7</f>
        <v>0</v>
      </c>
    </row>
    <row r="2" spans="1:13" ht="15" x14ac:dyDescent="0.25">
      <c r="A2" s="105">
        <f>+MAI!A8</f>
        <v>42857</v>
      </c>
      <c r="B2" s="106" t="s">
        <v>27</v>
      </c>
      <c r="C2" s="106" t="s">
        <v>28</v>
      </c>
      <c r="D2" s="107" t="s">
        <v>110</v>
      </c>
      <c r="E2" s="106" t="s">
        <v>111</v>
      </c>
      <c r="F2" s="106">
        <v>0</v>
      </c>
      <c r="G2" s="108">
        <f>+MAI!L8</f>
        <v>0</v>
      </c>
    </row>
    <row r="3" spans="1:13" ht="15" x14ac:dyDescent="0.25">
      <c r="A3" s="105">
        <f>+MAI!A9</f>
        <v>42858</v>
      </c>
      <c r="B3" s="106" t="s">
        <v>27</v>
      </c>
      <c r="C3" s="106" t="s">
        <v>28</v>
      </c>
      <c r="D3" s="107" t="s">
        <v>110</v>
      </c>
      <c r="E3" s="106" t="s">
        <v>111</v>
      </c>
      <c r="F3" s="106">
        <v>0</v>
      </c>
      <c r="G3" s="108">
        <f>+MAI!L9</f>
        <v>0</v>
      </c>
      <c r="J3" s="104" t="s">
        <v>75</v>
      </c>
    </row>
    <row r="4" spans="1:13" ht="15" x14ac:dyDescent="0.25">
      <c r="A4" s="105">
        <f>+MAI!A10</f>
        <v>42859</v>
      </c>
      <c r="B4" s="106" t="s">
        <v>27</v>
      </c>
      <c r="C4" s="106" t="s">
        <v>28</v>
      </c>
      <c r="D4" s="107" t="s">
        <v>110</v>
      </c>
      <c r="E4" s="106" t="s">
        <v>111</v>
      </c>
      <c r="F4" s="106">
        <v>0</v>
      </c>
      <c r="G4" s="108">
        <f>+MAI!L10</f>
        <v>0</v>
      </c>
    </row>
    <row r="5" spans="1:13" ht="15" x14ac:dyDescent="0.25">
      <c r="A5" s="105">
        <f>+MAI!A11</f>
        <v>42860</v>
      </c>
      <c r="B5" s="106" t="s">
        <v>27</v>
      </c>
      <c r="C5" s="106" t="s">
        <v>28</v>
      </c>
      <c r="D5" s="107" t="s">
        <v>110</v>
      </c>
      <c r="E5" s="106" t="s">
        <v>111</v>
      </c>
      <c r="F5" s="106">
        <v>0</v>
      </c>
      <c r="G5" s="108">
        <f>+MAI!L11</f>
        <v>0</v>
      </c>
      <c r="J5" t="s">
        <v>76</v>
      </c>
      <c r="K5" s="101">
        <f>+SUM(F:F)</f>
        <v>0</v>
      </c>
    </row>
    <row r="6" spans="1:13" ht="15" x14ac:dyDescent="0.25">
      <c r="A6" s="105">
        <f>+MAI!A12</f>
        <v>42861</v>
      </c>
      <c r="B6" s="106" t="s">
        <v>27</v>
      </c>
      <c r="C6" s="106" t="s">
        <v>28</v>
      </c>
      <c r="D6" s="107" t="s">
        <v>110</v>
      </c>
      <c r="E6" s="106" t="s">
        <v>111</v>
      </c>
      <c r="F6" s="106">
        <v>0</v>
      </c>
      <c r="G6" s="108">
        <f>+MAI!L12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+MAI!A13</f>
        <v>42862</v>
      </c>
      <c r="B7" s="106" t="s">
        <v>27</v>
      </c>
      <c r="C7" s="106" t="s">
        <v>28</v>
      </c>
      <c r="D7" s="107" t="s">
        <v>110</v>
      </c>
      <c r="E7" s="106" t="s">
        <v>111</v>
      </c>
      <c r="F7" s="106">
        <v>0</v>
      </c>
      <c r="G7" s="108">
        <f>+MAI!L13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+MAI!A14</f>
        <v>42863</v>
      </c>
      <c r="B8" s="106" t="s">
        <v>27</v>
      </c>
      <c r="C8" s="106" t="s">
        <v>28</v>
      </c>
      <c r="D8" s="107" t="s">
        <v>110</v>
      </c>
      <c r="E8" s="106" t="s">
        <v>111</v>
      </c>
      <c r="F8" s="106">
        <v>0</v>
      </c>
      <c r="G8" s="108">
        <f>+MAI!L14</f>
        <v>0</v>
      </c>
    </row>
    <row r="9" spans="1:13" ht="15" x14ac:dyDescent="0.25">
      <c r="A9" s="105">
        <f>+MAI!A15</f>
        <v>42864</v>
      </c>
      <c r="B9" s="106" t="s">
        <v>27</v>
      </c>
      <c r="C9" s="106" t="s">
        <v>28</v>
      </c>
      <c r="D9" s="107" t="s">
        <v>110</v>
      </c>
      <c r="E9" s="106" t="s">
        <v>111</v>
      </c>
      <c r="F9" s="106">
        <v>0</v>
      </c>
      <c r="G9" s="108">
        <f>+MAI!L15</f>
        <v>0</v>
      </c>
    </row>
    <row r="10" spans="1:13" ht="15" x14ac:dyDescent="0.25">
      <c r="A10" s="105">
        <f>+MAI!A16</f>
        <v>42865</v>
      </c>
      <c r="B10" s="106" t="s">
        <v>27</v>
      </c>
      <c r="C10" s="106" t="s">
        <v>28</v>
      </c>
      <c r="D10" s="107" t="s">
        <v>110</v>
      </c>
      <c r="E10" s="106" t="s">
        <v>111</v>
      </c>
      <c r="F10" s="106">
        <v>0</v>
      </c>
      <c r="G10" s="108">
        <f>+MAI!L16</f>
        <v>0</v>
      </c>
    </row>
    <row r="11" spans="1:13" ht="15" x14ac:dyDescent="0.25">
      <c r="A11" s="105">
        <f>+MAI!A17</f>
        <v>42866</v>
      </c>
      <c r="B11" s="106" t="s">
        <v>27</v>
      </c>
      <c r="C11" s="106" t="s">
        <v>28</v>
      </c>
      <c r="D11" s="107" t="s">
        <v>110</v>
      </c>
      <c r="E11" s="106" t="s">
        <v>111</v>
      </c>
      <c r="F11" s="106">
        <v>0</v>
      </c>
      <c r="G11" s="108">
        <f>+MAI!L17</f>
        <v>0</v>
      </c>
    </row>
    <row r="12" spans="1:13" ht="15" x14ac:dyDescent="0.25">
      <c r="A12" s="105">
        <f>+MAI!A18</f>
        <v>42867</v>
      </c>
      <c r="B12" s="106" t="s">
        <v>27</v>
      </c>
      <c r="C12" s="106" t="s">
        <v>28</v>
      </c>
      <c r="D12" s="107" t="s">
        <v>110</v>
      </c>
      <c r="E12" s="106" t="s">
        <v>111</v>
      </c>
      <c r="F12" s="106">
        <v>0</v>
      </c>
      <c r="G12" s="108">
        <f>+MAI!L18</f>
        <v>0</v>
      </c>
    </row>
    <row r="13" spans="1:13" ht="15" x14ac:dyDescent="0.25">
      <c r="A13" s="105">
        <f>+MAI!A19</f>
        <v>42868</v>
      </c>
      <c r="B13" s="106" t="s">
        <v>27</v>
      </c>
      <c r="C13" s="106" t="s">
        <v>28</v>
      </c>
      <c r="D13" s="107" t="s">
        <v>110</v>
      </c>
      <c r="E13" s="106" t="s">
        <v>111</v>
      </c>
      <c r="F13" s="106">
        <v>0</v>
      </c>
      <c r="G13" s="108">
        <f>+MAI!L19</f>
        <v>0</v>
      </c>
    </row>
    <row r="14" spans="1:13" ht="15" x14ac:dyDescent="0.25">
      <c r="A14" s="105">
        <f>+MAI!A20</f>
        <v>42869</v>
      </c>
      <c r="B14" s="106" t="s">
        <v>27</v>
      </c>
      <c r="C14" s="106" t="s">
        <v>28</v>
      </c>
      <c r="D14" s="107" t="s">
        <v>110</v>
      </c>
      <c r="E14" s="106" t="s">
        <v>111</v>
      </c>
      <c r="F14" s="106">
        <v>0</v>
      </c>
      <c r="G14" s="108">
        <f>+MAI!L20</f>
        <v>0</v>
      </c>
    </row>
    <row r="15" spans="1:13" ht="15" x14ac:dyDescent="0.25">
      <c r="A15" s="105">
        <f>+MAI!A21</f>
        <v>42870</v>
      </c>
      <c r="B15" s="106" t="s">
        <v>27</v>
      </c>
      <c r="C15" s="106" t="s">
        <v>28</v>
      </c>
      <c r="D15" s="107" t="s">
        <v>110</v>
      </c>
      <c r="E15" s="106" t="s">
        <v>111</v>
      </c>
      <c r="F15" s="106">
        <v>0</v>
      </c>
      <c r="G15" s="108">
        <f>+MAI!L21</f>
        <v>0</v>
      </c>
    </row>
    <row r="16" spans="1:13" ht="15" x14ac:dyDescent="0.25">
      <c r="A16" s="105">
        <f>+MAI!A22</f>
        <v>42871</v>
      </c>
      <c r="B16" s="106" t="s">
        <v>27</v>
      </c>
      <c r="C16" s="106" t="s">
        <v>28</v>
      </c>
      <c r="D16" s="107" t="s">
        <v>110</v>
      </c>
      <c r="E16" s="106" t="s">
        <v>111</v>
      </c>
      <c r="F16" s="106">
        <v>0</v>
      </c>
      <c r="G16" s="108">
        <f>+MAI!L22</f>
        <v>0</v>
      </c>
    </row>
    <row r="17" spans="1:7" customFormat="1" ht="15" x14ac:dyDescent="0.25">
      <c r="A17" s="105">
        <f>+MAI!A23</f>
        <v>42872</v>
      </c>
      <c r="B17" s="106" t="s">
        <v>27</v>
      </c>
      <c r="C17" s="106" t="s">
        <v>28</v>
      </c>
      <c r="D17" s="107" t="s">
        <v>110</v>
      </c>
      <c r="E17" s="106" t="s">
        <v>111</v>
      </c>
      <c r="F17" s="106">
        <v>0</v>
      </c>
      <c r="G17" s="108">
        <f>+MAI!L23</f>
        <v>0</v>
      </c>
    </row>
    <row r="18" spans="1:7" customFormat="1" ht="15" x14ac:dyDescent="0.25">
      <c r="A18" s="105">
        <f>+MAI!A24</f>
        <v>42873</v>
      </c>
      <c r="B18" s="106" t="s">
        <v>27</v>
      </c>
      <c r="C18" s="106" t="s">
        <v>28</v>
      </c>
      <c r="D18" s="107" t="s">
        <v>110</v>
      </c>
      <c r="E18" s="106" t="s">
        <v>111</v>
      </c>
      <c r="F18" s="106">
        <v>0</v>
      </c>
      <c r="G18" s="108">
        <f>+MAI!L24</f>
        <v>0</v>
      </c>
    </row>
    <row r="19" spans="1:7" customFormat="1" ht="15" x14ac:dyDescent="0.25">
      <c r="A19" s="105">
        <f>+MAI!A25</f>
        <v>42874</v>
      </c>
      <c r="B19" s="106" t="s">
        <v>27</v>
      </c>
      <c r="C19" s="106" t="s">
        <v>28</v>
      </c>
      <c r="D19" s="107" t="s">
        <v>110</v>
      </c>
      <c r="E19" s="106" t="s">
        <v>111</v>
      </c>
      <c r="F19" s="106">
        <v>0</v>
      </c>
      <c r="G19" s="108">
        <f>+MAI!L25</f>
        <v>0</v>
      </c>
    </row>
    <row r="20" spans="1:7" customFormat="1" ht="15" x14ac:dyDescent="0.25">
      <c r="A20" s="105">
        <f>+MAI!A26</f>
        <v>42875</v>
      </c>
      <c r="B20" s="106" t="s">
        <v>27</v>
      </c>
      <c r="C20" s="106" t="s">
        <v>28</v>
      </c>
      <c r="D20" s="107" t="s">
        <v>110</v>
      </c>
      <c r="E20" s="106" t="s">
        <v>111</v>
      </c>
      <c r="F20" s="106">
        <v>0</v>
      </c>
      <c r="G20" s="108">
        <f>+MAI!L26</f>
        <v>0</v>
      </c>
    </row>
    <row r="21" spans="1:7" customFormat="1" ht="15" x14ac:dyDescent="0.25">
      <c r="A21" s="105">
        <f>+MAI!A27</f>
        <v>42876</v>
      </c>
      <c r="B21" s="106" t="s">
        <v>27</v>
      </c>
      <c r="C21" s="106" t="s">
        <v>28</v>
      </c>
      <c r="D21" s="107" t="s">
        <v>110</v>
      </c>
      <c r="E21" s="106" t="s">
        <v>111</v>
      </c>
      <c r="F21" s="106">
        <v>0</v>
      </c>
      <c r="G21" s="108">
        <f>+MAI!L27</f>
        <v>0</v>
      </c>
    </row>
    <row r="22" spans="1:7" customFormat="1" ht="15" x14ac:dyDescent="0.25">
      <c r="A22" s="105">
        <f>+MAI!A28</f>
        <v>42877</v>
      </c>
      <c r="B22" s="106" t="s">
        <v>27</v>
      </c>
      <c r="C22" s="106" t="s">
        <v>28</v>
      </c>
      <c r="D22" s="107" t="s">
        <v>110</v>
      </c>
      <c r="E22" s="106" t="s">
        <v>111</v>
      </c>
      <c r="F22" s="106">
        <v>0</v>
      </c>
      <c r="G22" s="108">
        <f>+MAI!L28</f>
        <v>0</v>
      </c>
    </row>
    <row r="23" spans="1:7" customFormat="1" ht="15" x14ac:dyDescent="0.25">
      <c r="A23" s="105">
        <f>+MAI!A29</f>
        <v>42878</v>
      </c>
      <c r="B23" s="106" t="s">
        <v>27</v>
      </c>
      <c r="C23" s="106" t="s">
        <v>28</v>
      </c>
      <c r="D23" s="107" t="s">
        <v>110</v>
      </c>
      <c r="E23" s="106" t="s">
        <v>111</v>
      </c>
      <c r="F23" s="106">
        <v>0</v>
      </c>
      <c r="G23" s="108">
        <f>+MAI!L29</f>
        <v>0</v>
      </c>
    </row>
    <row r="24" spans="1:7" customFormat="1" ht="15" x14ac:dyDescent="0.25">
      <c r="A24" s="105">
        <f>+MAI!A30</f>
        <v>42879</v>
      </c>
      <c r="B24" s="106" t="s">
        <v>27</v>
      </c>
      <c r="C24" s="106" t="s">
        <v>28</v>
      </c>
      <c r="D24" s="107" t="s">
        <v>110</v>
      </c>
      <c r="E24" s="106" t="s">
        <v>111</v>
      </c>
      <c r="F24" s="106">
        <v>0</v>
      </c>
      <c r="G24" s="108">
        <f>+MAI!L30</f>
        <v>0</v>
      </c>
    </row>
    <row r="25" spans="1:7" customFormat="1" ht="15" x14ac:dyDescent="0.25">
      <c r="A25" s="105">
        <f>+MAI!A31</f>
        <v>42880</v>
      </c>
      <c r="B25" s="106" t="s">
        <v>27</v>
      </c>
      <c r="C25" s="106" t="s">
        <v>28</v>
      </c>
      <c r="D25" s="107" t="s">
        <v>110</v>
      </c>
      <c r="E25" s="106" t="s">
        <v>111</v>
      </c>
      <c r="F25" s="106">
        <v>0</v>
      </c>
      <c r="G25" s="108">
        <f>+MAI!L31</f>
        <v>0</v>
      </c>
    </row>
    <row r="26" spans="1:7" customFormat="1" ht="15" x14ac:dyDescent="0.25">
      <c r="A26" s="105">
        <f>+MAI!A32</f>
        <v>42881</v>
      </c>
      <c r="B26" s="106" t="s">
        <v>27</v>
      </c>
      <c r="C26" s="106" t="s">
        <v>28</v>
      </c>
      <c r="D26" s="107" t="s">
        <v>110</v>
      </c>
      <c r="E26" s="106" t="s">
        <v>111</v>
      </c>
      <c r="F26" s="106">
        <v>0</v>
      </c>
      <c r="G26" s="108">
        <f>+MAI!L32</f>
        <v>0</v>
      </c>
    </row>
    <row r="27" spans="1:7" customFormat="1" ht="15" x14ac:dyDescent="0.25">
      <c r="A27" s="105">
        <f>+MAI!A33</f>
        <v>42882</v>
      </c>
      <c r="B27" s="106" t="s">
        <v>27</v>
      </c>
      <c r="C27" s="106" t="s">
        <v>28</v>
      </c>
      <c r="D27" s="107" t="s">
        <v>110</v>
      </c>
      <c r="E27" s="106" t="s">
        <v>111</v>
      </c>
      <c r="F27" s="106">
        <v>0</v>
      </c>
      <c r="G27" s="108">
        <f>+MAI!L33</f>
        <v>0</v>
      </c>
    </row>
    <row r="28" spans="1:7" customFormat="1" ht="15" x14ac:dyDescent="0.25">
      <c r="A28" s="105">
        <f>+MAI!A34</f>
        <v>42883</v>
      </c>
      <c r="B28" s="106" t="s">
        <v>27</v>
      </c>
      <c r="C28" s="106" t="s">
        <v>28</v>
      </c>
      <c r="D28" s="107" t="s">
        <v>110</v>
      </c>
      <c r="E28" s="106" t="s">
        <v>111</v>
      </c>
      <c r="F28" s="106">
        <v>0</v>
      </c>
      <c r="G28" s="108">
        <f>+MAI!L34</f>
        <v>0</v>
      </c>
    </row>
    <row r="29" spans="1:7" customFormat="1" ht="15" x14ac:dyDescent="0.25">
      <c r="A29" s="105">
        <f>+MAI!A35</f>
        <v>42884</v>
      </c>
      <c r="B29" s="106" t="s">
        <v>27</v>
      </c>
      <c r="C29" s="106" t="s">
        <v>28</v>
      </c>
      <c r="D29" s="107" t="s">
        <v>110</v>
      </c>
      <c r="E29" s="106" t="s">
        <v>111</v>
      </c>
      <c r="F29" s="106">
        <v>0</v>
      </c>
      <c r="G29" s="108">
        <f>+MAI!L35</f>
        <v>0</v>
      </c>
    </row>
    <row r="30" spans="1:7" customFormat="1" ht="15" x14ac:dyDescent="0.25">
      <c r="A30" s="105">
        <f>+MAI!A36</f>
        <v>42885</v>
      </c>
      <c r="B30" s="106" t="s">
        <v>27</v>
      </c>
      <c r="C30" s="106" t="s">
        <v>28</v>
      </c>
      <c r="D30" s="107" t="s">
        <v>110</v>
      </c>
      <c r="E30" s="106" t="s">
        <v>111</v>
      </c>
      <c r="F30" s="106">
        <v>0</v>
      </c>
      <c r="G30" s="108">
        <f>+MAI!L36</f>
        <v>0</v>
      </c>
    </row>
    <row r="31" spans="1:7" customFormat="1" ht="15" x14ac:dyDescent="0.25">
      <c r="A31" s="105">
        <f>+MAI!A37</f>
        <v>42886</v>
      </c>
      <c r="B31" s="106" t="s">
        <v>27</v>
      </c>
      <c r="C31" s="106" t="s">
        <v>28</v>
      </c>
      <c r="D31" s="107" t="s">
        <v>110</v>
      </c>
      <c r="E31" s="106" t="s">
        <v>111</v>
      </c>
      <c r="F31" s="106">
        <v>0</v>
      </c>
      <c r="G31" s="108">
        <f>+MAI!L37</f>
        <v>0</v>
      </c>
    </row>
    <row r="32" spans="1:7" customFormat="1" ht="15" x14ac:dyDescent="0.25">
      <c r="A32" s="105">
        <f>+MAI!A7</f>
        <v>42856</v>
      </c>
      <c r="B32" s="106" t="s">
        <v>27</v>
      </c>
      <c r="C32" s="106">
        <v>580</v>
      </c>
      <c r="D32" s="107" t="s">
        <v>110</v>
      </c>
      <c r="E32" s="106" t="s">
        <v>45</v>
      </c>
      <c r="F32" s="108">
        <f>+MAI!S7</f>
        <v>0</v>
      </c>
      <c r="G32" s="108">
        <f>+MAI!L41</f>
        <v>0</v>
      </c>
    </row>
    <row r="33" spans="1:7" customFormat="1" ht="15" x14ac:dyDescent="0.25">
      <c r="A33" s="105">
        <f>+MAI!A8</f>
        <v>42857</v>
      </c>
      <c r="B33" s="106" t="s">
        <v>27</v>
      </c>
      <c r="C33" s="106">
        <v>580</v>
      </c>
      <c r="D33" s="107" t="s">
        <v>110</v>
      </c>
      <c r="E33" s="106" t="s">
        <v>45</v>
      </c>
      <c r="F33" s="108">
        <f>+MAI!S8</f>
        <v>0</v>
      </c>
      <c r="G33" s="108">
        <f>+MAI!L42</f>
        <v>0</v>
      </c>
    </row>
    <row r="34" spans="1:7" customFormat="1" ht="15" x14ac:dyDescent="0.25">
      <c r="A34" s="105">
        <f>+MAI!A9</f>
        <v>42858</v>
      </c>
      <c r="B34" s="106" t="s">
        <v>27</v>
      </c>
      <c r="C34" s="106">
        <v>580</v>
      </c>
      <c r="D34" s="107" t="s">
        <v>110</v>
      </c>
      <c r="E34" s="106" t="s">
        <v>45</v>
      </c>
      <c r="F34" s="108">
        <f>+MAI!S9</f>
        <v>0</v>
      </c>
      <c r="G34" s="108">
        <f>+MAI!L43</f>
        <v>0</v>
      </c>
    </row>
    <row r="35" spans="1:7" customFormat="1" ht="15" x14ac:dyDescent="0.25">
      <c r="A35" s="105">
        <f>+MAI!A10</f>
        <v>42859</v>
      </c>
      <c r="B35" s="106" t="s">
        <v>27</v>
      </c>
      <c r="C35" s="106">
        <v>580</v>
      </c>
      <c r="D35" s="107" t="s">
        <v>110</v>
      </c>
      <c r="E35" s="106" t="s">
        <v>45</v>
      </c>
      <c r="F35" s="108">
        <f>+MAI!S10</f>
        <v>0</v>
      </c>
      <c r="G35" s="108">
        <f>+MAI!L44</f>
        <v>0</v>
      </c>
    </row>
    <row r="36" spans="1:7" customFormat="1" ht="15" x14ac:dyDescent="0.25">
      <c r="A36" s="105">
        <f>+MAI!A11</f>
        <v>42860</v>
      </c>
      <c r="B36" s="106" t="s">
        <v>27</v>
      </c>
      <c r="C36" s="106">
        <v>580</v>
      </c>
      <c r="D36" s="107" t="s">
        <v>110</v>
      </c>
      <c r="E36" s="106" t="s">
        <v>45</v>
      </c>
      <c r="F36" s="108">
        <f>+MAI!S11</f>
        <v>0</v>
      </c>
      <c r="G36" s="108">
        <f>+MAI!L45</f>
        <v>0</v>
      </c>
    </row>
    <row r="37" spans="1:7" customFormat="1" ht="15" x14ac:dyDescent="0.25">
      <c r="A37" s="105">
        <f>+MAI!A12</f>
        <v>42861</v>
      </c>
      <c r="B37" s="106" t="s">
        <v>27</v>
      </c>
      <c r="C37" s="106">
        <v>580</v>
      </c>
      <c r="D37" s="107" t="s">
        <v>110</v>
      </c>
      <c r="E37" s="106" t="s">
        <v>45</v>
      </c>
      <c r="F37" s="108">
        <f>+MAI!S12</f>
        <v>0</v>
      </c>
      <c r="G37" s="108">
        <f>+MAI!L46</f>
        <v>0</v>
      </c>
    </row>
    <row r="38" spans="1:7" customFormat="1" ht="15" x14ac:dyDescent="0.25">
      <c r="A38" s="105">
        <f>+MAI!A13</f>
        <v>42862</v>
      </c>
      <c r="B38" s="106" t="s">
        <v>27</v>
      </c>
      <c r="C38" s="106">
        <v>580</v>
      </c>
      <c r="D38" s="107" t="s">
        <v>110</v>
      </c>
      <c r="E38" s="106" t="s">
        <v>45</v>
      </c>
      <c r="F38" s="108">
        <f>+MAI!S13</f>
        <v>0</v>
      </c>
      <c r="G38" s="108">
        <f>+MAI!L47</f>
        <v>0</v>
      </c>
    </row>
    <row r="39" spans="1:7" customFormat="1" ht="15" x14ac:dyDescent="0.25">
      <c r="A39" s="105">
        <f>+MAI!A14</f>
        <v>42863</v>
      </c>
      <c r="B39" s="106" t="s">
        <v>27</v>
      </c>
      <c r="C39" s="106">
        <v>580</v>
      </c>
      <c r="D39" s="107" t="s">
        <v>110</v>
      </c>
      <c r="E39" s="106" t="s">
        <v>45</v>
      </c>
      <c r="F39" s="108">
        <f>+MAI!S14</f>
        <v>0</v>
      </c>
      <c r="G39" s="108">
        <f>+MAI!L48</f>
        <v>0</v>
      </c>
    </row>
    <row r="40" spans="1:7" customFormat="1" ht="15" x14ac:dyDescent="0.25">
      <c r="A40" s="105">
        <f>+MAI!A15</f>
        <v>42864</v>
      </c>
      <c r="B40" s="106" t="s">
        <v>27</v>
      </c>
      <c r="C40" s="106">
        <v>580</v>
      </c>
      <c r="D40" s="107" t="s">
        <v>110</v>
      </c>
      <c r="E40" s="106" t="s">
        <v>45</v>
      </c>
      <c r="F40" s="108">
        <f>+MAI!S15</f>
        <v>0</v>
      </c>
      <c r="G40" s="108">
        <f>+MAI!L49</f>
        <v>0</v>
      </c>
    </row>
    <row r="41" spans="1:7" customFormat="1" ht="15" x14ac:dyDescent="0.25">
      <c r="A41" s="105">
        <f>+MAI!A16</f>
        <v>42865</v>
      </c>
      <c r="B41" s="106" t="s">
        <v>27</v>
      </c>
      <c r="C41" s="106">
        <v>580</v>
      </c>
      <c r="D41" s="107" t="s">
        <v>110</v>
      </c>
      <c r="E41" s="106" t="s">
        <v>45</v>
      </c>
      <c r="F41" s="108">
        <f>+MAI!S16</f>
        <v>0</v>
      </c>
      <c r="G41" s="108">
        <f>+MAI!L50</f>
        <v>0</v>
      </c>
    </row>
    <row r="42" spans="1:7" customFormat="1" ht="15" x14ac:dyDescent="0.25">
      <c r="A42" s="105">
        <f>+MAI!A17</f>
        <v>42866</v>
      </c>
      <c r="B42" s="106" t="s">
        <v>27</v>
      </c>
      <c r="C42" s="106">
        <v>580</v>
      </c>
      <c r="D42" s="107" t="s">
        <v>110</v>
      </c>
      <c r="E42" s="106" t="s">
        <v>45</v>
      </c>
      <c r="F42" s="108">
        <f>+MAI!S17</f>
        <v>0</v>
      </c>
      <c r="G42" s="108">
        <f>+MAI!L51</f>
        <v>0</v>
      </c>
    </row>
    <row r="43" spans="1:7" customFormat="1" ht="15" x14ac:dyDescent="0.25">
      <c r="A43" s="105">
        <f>+MAI!A18</f>
        <v>42867</v>
      </c>
      <c r="B43" s="106" t="s">
        <v>27</v>
      </c>
      <c r="C43" s="106">
        <v>580</v>
      </c>
      <c r="D43" s="107" t="s">
        <v>110</v>
      </c>
      <c r="E43" s="106" t="s">
        <v>45</v>
      </c>
      <c r="F43" s="108">
        <f>+MAI!S18</f>
        <v>0</v>
      </c>
      <c r="G43" s="108">
        <f>+MAI!L52</f>
        <v>0</v>
      </c>
    </row>
    <row r="44" spans="1:7" customFormat="1" ht="15" x14ac:dyDescent="0.25">
      <c r="A44" s="105">
        <f>+MAI!A19</f>
        <v>42868</v>
      </c>
      <c r="B44" s="106" t="s">
        <v>27</v>
      </c>
      <c r="C44" s="106">
        <v>580</v>
      </c>
      <c r="D44" s="107" t="s">
        <v>110</v>
      </c>
      <c r="E44" s="106" t="s">
        <v>45</v>
      </c>
      <c r="F44" s="108">
        <f>+MAI!S19</f>
        <v>0</v>
      </c>
      <c r="G44" s="108">
        <f>+MAI!L53</f>
        <v>0</v>
      </c>
    </row>
    <row r="45" spans="1:7" customFormat="1" ht="15" x14ac:dyDescent="0.25">
      <c r="A45" s="105">
        <f>+MAI!A20</f>
        <v>42869</v>
      </c>
      <c r="B45" s="106" t="s">
        <v>27</v>
      </c>
      <c r="C45" s="106">
        <v>580</v>
      </c>
      <c r="D45" s="107" t="s">
        <v>110</v>
      </c>
      <c r="E45" s="106" t="s">
        <v>45</v>
      </c>
      <c r="F45" s="108">
        <f>+MAI!S20</f>
        <v>0</v>
      </c>
      <c r="G45" s="108">
        <f>+MAI!L54</f>
        <v>0</v>
      </c>
    </row>
    <row r="46" spans="1:7" customFormat="1" ht="15" x14ac:dyDescent="0.25">
      <c r="A46" s="105">
        <f>+MAI!A21</f>
        <v>42870</v>
      </c>
      <c r="B46" s="106" t="s">
        <v>27</v>
      </c>
      <c r="C46" s="106">
        <v>580</v>
      </c>
      <c r="D46" s="107" t="s">
        <v>110</v>
      </c>
      <c r="E46" s="106" t="s">
        <v>45</v>
      </c>
      <c r="F46" s="108">
        <f>+MAI!S21</f>
        <v>0</v>
      </c>
      <c r="G46" s="108">
        <f>+MAI!L55</f>
        <v>0</v>
      </c>
    </row>
    <row r="47" spans="1:7" customFormat="1" ht="15" x14ac:dyDescent="0.25">
      <c r="A47" s="105">
        <f>+MAI!A22</f>
        <v>42871</v>
      </c>
      <c r="B47" s="106" t="s">
        <v>27</v>
      </c>
      <c r="C47" s="106">
        <v>580</v>
      </c>
      <c r="D47" s="107" t="s">
        <v>110</v>
      </c>
      <c r="E47" s="106" t="s">
        <v>45</v>
      </c>
      <c r="F47" s="108">
        <f>+MAI!S22</f>
        <v>0</v>
      </c>
      <c r="G47" s="108">
        <f>+MAI!L56</f>
        <v>0</v>
      </c>
    </row>
    <row r="48" spans="1:7" customFormat="1" ht="15" x14ac:dyDescent="0.25">
      <c r="A48" s="105">
        <f>+MAI!A23</f>
        <v>42872</v>
      </c>
      <c r="B48" s="106" t="s">
        <v>27</v>
      </c>
      <c r="C48" s="106">
        <v>580</v>
      </c>
      <c r="D48" s="107" t="s">
        <v>110</v>
      </c>
      <c r="E48" s="106" t="s">
        <v>45</v>
      </c>
      <c r="F48" s="108">
        <f>+MAI!S23</f>
        <v>0</v>
      </c>
      <c r="G48" s="108">
        <f>+MAI!L57</f>
        <v>0</v>
      </c>
    </row>
    <row r="49" spans="1:7" customFormat="1" ht="15" x14ac:dyDescent="0.25">
      <c r="A49" s="105">
        <f>+MAI!A24</f>
        <v>42873</v>
      </c>
      <c r="B49" s="106" t="s">
        <v>27</v>
      </c>
      <c r="C49" s="106">
        <v>580</v>
      </c>
      <c r="D49" s="107" t="s">
        <v>110</v>
      </c>
      <c r="E49" s="106" t="s">
        <v>45</v>
      </c>
      <c r="F49" s="108">
        <f>+MAI!S24</f>
        <v>0</v>
      </c>
      <c r="G49" s="108">
        <f>+MAI!L58</f>
        <v>0</v>
      </c>
    </row>
    <row r="50" spans="1:7" customFormat="1" ht="15" x14ac:dyDescent="0.25">
      <c r="A50" s="105">
        <f>+MAI!A25</f>
        <v>42874</v>
      </c>
      <c r="B50" s="106" t="s">
        <v>27</v>
      </c>
      <c r="C50" s="106">
        <v>580</v>
      </c>
      <c r="D50" s="107" t="s">
        <v>110</v>
      </c>
      <c r="E50" s="106" t="s">
        <v>45</v>
      </c>
      <c r="F50" s="108">
        <f>+MAI!S25</f>
        <v>0</v>
      </c>
      <c r="G50" s="108">
        <f>+MAI!L59</f>
        <v>0</v>
      </c>
    </row>
    <row r="51" spans="1:7" customFormat="1" ht="15" x14ac:dyDescent="0.25">
      <c r="A51" s="105">
        <f>+MAI!A26</f>
        <v>42875</v>
      </c>
      <c r="B51" s="106" t="s">
        <v>27</v>
      </c>
      <c r="C51" s="106">
        <v>580</v>
      </c>
      <c r="D51" s="107" t="s">
        <v>110</v>
      </c>
      <c r="E51" s="106" t="s">
        <v>45</v>
      </c>
      <c r="F51" s="108">
        <f>+MAI!S26</f>
        <v>0</v>
      </c>
      <c r="G51" s="108">
        <f>+MAI!L60</f>
        <v>0</v>
      </c>
    </row>
    <row r="52" spans="1:7" customFormat="1" ht="15" x14ac:dyDescent="0.25">
      <c r="A52" s="105">
        <f>+MAI!A27</f>
        <v>42876</v>
      </c>
      <c r="B52" s="106" t="s">
        <v>27</v>
      </c>
      <c r="C52" s="106">
        <v>580</v>
      </c>
      <c r="D52" s="107" t="s">
        <v>110</v>
      </c>
      <c r="E52" s="106" t="s">
        <v>45</v>
      </c>
      <c r="F52" s="108">
        <f>+MAI!S27</f>
        <v>0</v>
      </c>
      <c r="G52" s="108">
        <f>+MAI!L61</f>
        <v>0</v>
      </c>
    </row>
    <row r="53" spans="1:7" customFormat="1" ht="15" x14ac:dyDescent="0.25">
      <c r="A53" s="105">
        <f>+MAI!A28</f>
        <v>42877</v>
      </c>
      <c r="B53" s="106" t="s">
        <v>27</v>
      </c>
      <c r="C53" s="106">
        <v>580</v>
      </c>
      <c r="D53" s="107" t="s">
        <v>110</v>
      </c>
      <c r="E53" s="106" t="s">
        <v>45</v>
      </c>
      <c r="F53" s="108">
        <f>+MAI!S28</f>
        <v>0</v>
      </c>
      <c r="G53" s="108">
        <f>+MAI!L62</f>
        <v>0</v>
      </c>
    </row>
    <row r="54" spans="1:7" customFormat="1" ht="15" x14ac:dyDescent="0.25">
      <c r="A54" s="105">
        <f>+MAI!A29</f>
        <v>42878</v>
      </c>
      <c r="B54" s="106" t="s">
        <v>27</v>
      </c>
      <c r="C54" s="106">
        <v>580</v>
      </c>
      <c r="D54" s="107" t="s">
        <v>110</v>
      </c>
      <c r="E54" s="106" t="s">
        <v>45</v>
      </c>
      <c r="F54" s="108">
        <f>+MAI!S29</f>
        <v>0</v>
      </c>
      <c r="G54" s="108">
        <f>+MAI!L63</f>
        <v>0</v>
      </c>
    </row>
    <row r="55" spans="1:7" customFormat="1" ht="15" x14ac:dyDescent="0.25">
      <c r="A55" s="105">
        <f>+MAI!A30</f>
        <v>42879</v>
      </c>
      <c r="B55" s="106" t="s">
        <v>27</v>
      </c>
      <c r="C55" s="106">
        <v>580</v>
      </c>
      <c r="D55" s="107" t="s">
        <v>110</v>
      </c>
      <c r="E55" s="106" t="s">
        <v>45</v>
      </c>
      <c r="F55" s="108">
        <f>+MAI!S30</f>
        <v>0</v>
      </c>
      <c r="G55" s="108">
        <f>+MAI!L64</f>
        <v>0</v>
      </c>
    </row>
    <row r="56" spans="1:7" customFormat="1" ht="15" x14ac:dyDescent="0.25">
      <c r="A56" s="105">
        <f>+MAI!A31</f>
        <v>42880</v>
      </c>
      <c r="B56" s="106" t="s">
        <v>27</v>
      </c>
      <c r="C56" s="106">
        <v>580</v>
      </c>
      <c r="D56" s="107" t="s">
        <v>110</v>
      </c>
      <c r="E56" s="106" t="s">
        <v>45</v>
      </c>
      <c r="F56" s="108">
        <f>+MAI!S31</f>
        <v>0</v>
      </c>
      <c r="G56" s="108">
        <f>+MAI!L65</f>
        <v>0</v>
      </c>
    </row>
    <row r="57" spans="1:7" customFormat="1" ht="15" x14ac:dyDescent="0.25">
      <c r="A57" s="105">
        <f>+MAI!A32</f>
        <v>42881</v>
      </c>
      <c r="B57" s="106" t="s">
        <v>27</v>
      </c>
      <c r="C57" s="106">
        <v>580</v>
      </c>
      <c r="D57" s="107" t="s">
        <v>110</v>
      </c>
      <c r="E57" s="106" t="s">
        <v>45</v>
      </c>
      <c r="F57" s="108">
        <f>+MAI!S32</f>
        <v>0</v>
      </c>
      <c r="G57" s="108">
        <f>+MAI!L66</f>
        <v>0</v>
      </c>
    </row>
    <row r="58" spans="1:7" customFormat="1" ht="15" x14ac:dyDescent="0.25">
      <c r="A58" s="105">
        <f>+MAI!A33</f>
        <v>42882</v>
      </c>
      <c r="B58" s="106" t="s">
        <v>27</v>
      </c>
      <c r="C58" s="106">
        <v>580</v>
      </c>
      <c r="D58" s="107" t="s">
        <v>110</v>
      </c>
      <c r="E58" s="106" t="s">
        <v>45</v>
      </c>
      <c r="F58" s="108">
        <f>+MAI!S33</f>
        <v>0</v>
      </c>
      <c r="G58" s="108">
        <f>+MAI!L67</f>
        <v>0</v>
      </c>
    </row>
    <row r="59" spans="1:7" customFormat="1" ht="15" x14ac:dyDescent="0.25">
      <c r="A59" s="105">
        <f>+MAI!A34</f>
        <v>42883</v>
      </c>
      <c r="B59" s="106" t="s">
        <v>27</v>
      </c>
      <c r="C59" s="106">
        <v>580</v>
      </c>
      <c r="D59" s="107" t="s">
        <v>110</v>
      </c>
      <c r="E59" s="106" t="s">
        <v>45</v>
      </c>
      <c r="F59" s="108">
        <f>+MAI!S34</f>
        <v>0</v>
      </c>
      <c r="G59" s="108">
        <f>+MAI!L68</f>
        <v>0</v>
      </c>
    </row>
    <row r="60" spans="1:7" customFormat="1" ht="15" x14ac:dyDescent="0.25">
      <c r="A60" s="105">
        <f>+MAI!A35</f>
        <v>42884</v>
      </c>
      <c r="B60" s="106" t="s">
        <v>27</v>
      </c>
      <c r="C60" s="106">
        <v>580</v>
      </c>
      <c r="D60" s="107" t="s">
        <v>110</v>
      </c>
      <c r="E60" s="106" t="s">
        <v>45</v>
      </c>
      <c r="F60" s="108">
        <f>+MAI!S35</f>
        <v>0</v>
      </c>
      <c r="G60" s="108">
        <f>+MAI!L69</f>
        <v>0</v>
      </c>
    </row>
    <row r="61" spans="1:7" customFormat="1" ht="15" x14ac:dyDescent="0.25">
      <c r="A61" s="105">
        <f>+MAI!A36</f>
        <v>42885</v>
      </c>
      <c r="B61" s="106" t="s">
        <v>27</v>
      </c>
      <c r="C61" s="106">
        <v>580</v>
      </c>
      <c r="D61" s="107" t="s">
        <v>110</v>
      </c>
      <c r="E61" s="106" t="s">
        <v>45</v>
      </c>
      <c r="F61" s="108">
        <f>+MAI!S36</f>
        <v>0</v>
      </c>
      <c r="G61" s="108">
        <f>+MAI!L70</f>
        <v>0</v>
      </c>
    </row>
    <row r="62" spans="1:7" customFormat="1" ht="15" x14ac:dyDescent="0.25">
      <c r="A62" s="105">
        <f>+MAI!A37</f>
        <v>42886</v>
      </c>
      <c r="B62" s="106" t="s">
        <v>27</v>
      </c>
      <c r="C62" s="106">
        <v>580</v>
      </c>
      <c r="D62" s="107" t="s">
        <v>110</v>
      </c>
      <c r="E62" s="106" t="s">
        <v>45</v>
      </c>
      <c r="F62" s="108">
        <f>+MAI!S37</f>
        <v>0</v>
      </c>
      <c r="G62" s="108">
        <f>+MAI!L71</f>
        <v>0</v>
      </c>
    </row>
    <row r="63" spans="1:7" customFormat="1" ht="15" x14ac:dyDescent="0.25">
      <c r="A63" s="105">
        <f>+MAI!A7</f>
        <v>42856</v>
      </c>
      <c r="B63" s="106" t="s">
        <v>27</v>
      </c>
      <c r="C63" s="106" t="s">
        <v>44</v>
      </c>
      <c r="D63" s="107" t="s">
        <v>110</v>
      </c>
      <c r="E63" s="108">
        <f>+MAI!W7</f>
        <v>0</v>
      </c>
      <c r="F63" s="108">
        <f>+MAI!X7</f>
        <v>0</v>
      </c>
      <c r="G63" s="108">
        <f>+MAI!L75</f>
        <v>0</v>
      </c>
    </row>
    <row r="64" spans="1:7" customFormat="1" ht="15" x14ac:dyDescent="0.25">
      <c r="A64" s="105">
        <f>+MAI!A8</f>
        <v>42857</v>
      </c>
      <c r="B64" s="106" t="s">
        <v>27</v>
      </c>
      <c r="C64" s="106" t="s">
        <v>44</v>
      </c>
      <c r="D64" s="107" t="s">
        <v>110</v>
      </c>
      <c r="E64" s="108">
        <f>+MAI!W8</f>
        <v>0</v>
      </c>
      <c r="F64" s="108">
        <f>+MAI!X8</f>
        <v>0</v>
      </c>
      <c r="G64" s="108">
        <f>+MAI!L76</f>
        <v>0</v>
      </c>
    </row>
    <row r="65" spans="1:7" customFormat="1" ht="15" x14ac:dyDescent="0.25">
      <c r="A65" s="105">
        <f>+MAI!A9</f>
        <v>42858</v>
      </c>
      <c r="B65" s="106" t="s">
        <v>27</v>
      </c>
      <c r="C65" s="106" t="s">
        <v>44</v>
      </c>
      <c r="D65" s="107" t="s">
        <v>110</v>
      </c>
      <c r="E65" s="108">
        <f>+MAI!W9</f>
        <v>0</v>
      </c>
      <c r="F65" s="108">
        <f>+MAI!X9</f>
        <v>0</v>
      </c>
      <c r="G65" s="108">
        <f>+MAI!L77</f>
        <v>0</v>
      </c>
    </row>
    <row r="66" spans="1:7" customFormat="1" ht="15" x14ac:dyDescent="0.25">
      <c r="A66" s="105">
        <f>+MAI!A10</f>
        <v>42859</v>
      </c>
      <c r="B66" s="106" t="s">
        <v>27</v>
      </c>
      <c r="C66" s="106" t="s">
        <v>44</v>
      </c>
      <c r="D66" s="107" t="s">
        <v>110</v>
      </c>
      <c r="E66" s="108">
        <f>+MAI!W10</f>
        <v>0</v>
      </c>
      <c r="F66" s="108">
        <f>+MAI!X10</f>
        <v>0</v>
      </c>
      <c r="G66" s="108">
        <f>+MAI!L78</f>
        <v>0</v>
      </c>
    </row>
    <row r="67" spans="1:7" customFormat="1" ht="15" x14ac:dyDescent="0.25">
      <c r="A67" s="105">
        <f>+MAI!A11</f>
        <v>42860</v>
      </c>
      <c r="B67" s="106" t="s">
        <v>27</v>
      </c>
      <c r="C67" s="106" t="s">
        <v>44</v>
      </c>
      <c r="D67" s="107" t="s">
        <v>110</v>
      </c>
      <c r="E67" s="108">
        <f>+MAI!W11</f>
        <v>0</v>
      </c>
      <c r="F67" s="108">
        <f>+MAI!X11</f>
        <v>0</v>
      </c>
      <c r="G67" s="108">
        <f>+MAI!L79</f>
        <v>0</v>
      </c>
    </row>
    <row r="68" spans="1:7" customFormat="1" ht="15" x14ac:dyDescent="0.25">
      <c r="A68" s="105">
        <f>+MAI!A12</f>
        <v>42861</v>
      </c>
      <c r="B68" s="106" t="s">
        <v>27</v>
      </c>
      <c r="C68" s="106" t="s">
        <v>44</v>
      </c>
      <c r="D68" s="107" t="s">
        <v>110</v>
      </c>
      <c r="E68" s="108">
        <f>+MAI!W12</f>
        <v>0</v>
      </c>
      <c r="F68" s="108">
        <f>+MAI!X12</f>
        <v>0</v>
      </c>
      <c r="G68" s="108">
        <f>+MAI!L80</f>
        <v>0</v>
      </c>
    </row>
    <row r="69" spans="1:7" customFormat="1" ht="15" x14ac:dyDescent="0.25">
      <c r="A69" s="105">
        <f>+MAI!A13</f>
        <v>42862</v>
      </c>
      <c r="B69" s="106" t="s">
        <v>27</v>
      </c>
      <c r="C69" s="106" t="s">
        <v>44</v>
      </c>
      <c r="D69" s="107" t="s">
        <v>110</v>
      </c>
      <c r="E69" s="108">
        <f>+MAI!W13</f>
        <v>0</v>
      </c>
      <c r="F69" s="108">
        <f>+MAI!X13</f>
        <v>0</v>
      </c>
      <c r="G69" s="108">
        <f>+MAI!L81</f>
        <v>0</v>
      </c>
    </row>
    <row r="70" spans="1:7" customFormat="1" ht="15" x14ac:dyDescent="0.25">
      <c r="A70" s="105">
        <f>+MAI!A14</f>
        <v>42863</v>
      </c>
      <c r="B70" s="106" t="s">
        <v>27</v>
      </c>
      <c r="C70" s="106" t="s">
        <v>44</v>
      </c>
      <c r="D70" s="107" t="s">
        <v>110</v>
      </c>
      <c r="E70" s="108">
        <f>+MAI!W14</f>
        <v>0</v>
      </c>
      <c r="F70" s="108">
        <f>+MAI!X14</f>
        <v>0</v>
      </c>
      <c r="G70" s="108">
        <f>+MAI!L82</f>
        <v>0</v>
      </c>
    </row>
    <row r="71" spans="1:7" customFormat="1" ht="15" x14ac:dyDescent="0.25">
      <c r="A71" s="105">
        <f>+MAI!A15</f>
        <v>42864</v>
      </c>
      <c r="B71" s="106" t="s">
        <v>27</v>
      </c>
      <c r="C71" s="106" t="s">
        <v>44</v>
      </c>
      <c r="D71" s="107" t="s">
        <v>110</v>
      </c>
      <c r="E71" s="108">
        <f>+MAI!W15</f>
        <v>0</v>
      </c>
      <c r="F71" s="108">
        <f>+MAI!X15</f>
        <v>0</v>
      </c>
      <c r="G71" s="108">
        <f>+MAI!L83</f>
        <v>0</v>
      </c>
    </row>
    <row r="72" spans="1:7" customFormat="1" ht="15" x14ac:dyDescent="0.25">
      <c r="A72" s="105">
        <f>+MAI!A16</f>
        <v>42865</v>
      </c>
      <c r="B72" s="106" t="s">
        <v>27</v>
      </c>
      <c r="C72" s="106" t="s">
        <v>44</v>
      </c>
      <c r="D72" s="107" t="s">
        <v>110</v>
      </c>
      <c r="E72" s="108">
        <f>+MAI!W16</f>
        <v>0</v>
      </c>
      <c r="F72" s="108">
        <f>+MAI!X16</f>
        <v>0</v>
      </c>
      <c r="G72" s="108">
        <f>+MAI!L84</f>
        <v>0</v>
      </c>
    </row>
    <row r="73" spans="1:7" customFormat="1" ht="15" x14ac:dyDescent="0.25">
      <c r="A73" s="105">
        <f>+MAI!A17</f>
        <v>42866</v>
      </c>
      <c r="B73" s="106" t="s">
        <v>27</v>
      </c>
      <c r="C73" s="106" t="s">
        <v>44</v>
      </c>
      <c r="D73" s="107" t="s">
        <v>110</v>
      </c>
      <c r="E73" s="108">
        <f>+MAI!W17</f>
        <v>0</v>
      </c>
      <c r="F73" s="108">
        <f>+MAI!X17</f>
        <v>0</v>
      </c>
      <c r="G73" s="108">
        <f>+MAI!L85</f>
        <v>0</v>
      </c>
    </row>
    <row r="74" spans="1:7" customFormat="1" ht="15" x14ac:dyDescent="0.25">
      <c r="A74" s="105">
        <f>+MAI!A18</f>
        <v>42867</v>
      </c>
      <c r="B74" s="106" t="s">
        <v>27</v>
      </c>
      <c r="C74" s="106" t="s">
        <v>44</v>
      </c>
      <c r="D74" s="107" t="s">
        <v>110</v>
      </c>
      <c r="E74" s="108">
        <f>+MAI!W18</f>
        <v>0</v>
      </c>
      <c r="F74" s="108">
        <f>+MAI!X18</f>
        <v>0</v>
      </c>
      <c r="G74" s="108">
        <f>+MAI!L86</f>
        <v>0</v>
      </c>
    </row>
    <row r="75" spans="1:7" customFormat="1" ht="15" x14ac:dyDescent="0.25">
      <c r="A75" s="105">
        <f>+MAI!A19</f>
        <v>42868</v>
      </c>
      <c r="B75" s="106" t="s">
        <v>27</v>
      </c>
      <c r="C75" s="106" t="s">
        <v>44</v>
      </c>
      <c r="D75" s="107" t="s">
        <v>110</v>
      </c>
      <c r="E75" s="108">
        <f>+MAI!W19</f>
        <v>0</v>
      </c>
      <c r="F75" s="108">
        <f>+MAI!X19</f>
        <v>0</v>
      </c>
      <c r="G75" s="108">
        <f>+MAI!L87</f>
        <v>0</v>
      </c>
    </row>
    <row r="76" spans="1:7" customFormat="1" ht="15" x14ac:dyDescent="0.25">
      <c r="A76" s="105">
        <f>+MAI!A20</f>
        <v>42869</v>
      </c>
      <c r="B76" s="106" t="s">
        <v>27</v>
      </c>
      <c r="C76" s="106" t="s">
        <v>44</v>
      </c>
      <c r="D76" s="107" t="s">
        <v>110</v>
      </c>
      <c r="E76" s="108">
        <f>+MAI!W20</f>
        <v>0</v>
      </c>
      <c r="F76" s="108">
        <f>+MAI!X20</f>
        <v>0</v>
      </c>
      <c r="G76" s="108">
        <f>+MAI!L88</f>
        <v>0</v>
      </c>
    </row>
    <row r="77" spans="1:7" customFormat="1" ht="15" x14ac:dyDescent="0.25">
      <c r="A77" s="105">
        <f>+MAI!A21</f>
        <v>42870</v>
      </c>
      <c r="B77" s="106" t="s">
        <v>27</v>
      </c>
      <c r="C77" s="106" t="s">
        <v>44</v>
      </c>
      <c r="D77" s="107" t="s">
        <v>110</v>
      </c>
      <c r="E77" s="108">
        <f>+MAI!W21</f>
        <v>0</v>
      </c>
      <c r="F77" s="108">
        <f>+MAI!X21</f>
        <v>0</v>
      </c>
      <c r="G77" s="108">
        <f>+MAI!L89</f>
        <v>0</v>
      </c>
    </row>
    <row r="78" spans="1:7" customFormat="1" ht="15" x14ac:dyDescent="0.25">
      <c r="A78" s="105">
        <f>+MAI!A22</f>
        <v>42871</v>
      </c>
      <c r="B78" s="106" t="s">
        <v>27</v>
      </c>
      <c r="C78" s="106" t="s">
        <v>44</v>
      </c>
      <c r="D78" s="107" t="s">
        <v>110</v>
      </c>
      <c r="E78" s="108">
        <f>+MAI!W22</f>
        <v>0</v>
      </c>
      <c r="F78" s="108">
        <f>+MAI!X22</f>
        <v>0</v>
      </c>
      <c r="G78" s="108">
        <f>+MAI!L90</f>
        <v>0</v>
      </c>
    </row>
    <row r="79" spans="1:7" customFormat="1" ht="15" x14ac:dyDescent="0.25">
      <c r="A79" s="105">
        <f>+MAI!A23</f>
        <v>42872</v>
      </c>
      <c r="B79" s="106" t="s">
        <v>27</v>
      </c>
      <c r="C79" s="106" t="s">
        <v>44</v>
      </c>
      <c r="D79" s="107" t="s">
        <v>110</v>
      </c>
      <c r="E79" s="108">
        <f>+MAI!W23</f>
        <v>0</v>
      </c>
      <c r="F79" s="108">
        <f>+MAI!X23</f>
        <v>0</v>
      </c>
      <c r="G79" s="108">
        <f>+MAI!L91</f>
        <v>0</v>
      </c>
    </row>
    <row r="80" spans="1:7" customFormat="1" ht="15" x14ac:dyDescent="0.25">
      <c r="A80" s="105">
        <f>+MAI!A24</f>
        <v>42873</v>
      </c>
      <c r="B80" s="106" t="s">
        <v>27</v>
      </c>
      <c r="C80" s="106" t="s">
        <v>44</v>
      </c>
      <c r="D80" s="107" t="s">
        <v>110</v>
      </c>
      <c r="E80" s="108">
        <f>+MAI!W24</f>
        <v>0</v>
      </c>
      <c r="F80" s="108">
        <f>+MAI!X24</f>
        <v>0</v>
      </c>
      <c r="G80" s="108">
        <f>+MAI!L92</f>
        <v>0</v>
      </c>
    </row>
    <row r="81" spans="1:7" customFormat="1" ht="15" x14ac:dyDescent="0.25">
      <c r="A81" s="105">
        <f>+MAI!A25</f>
        <v>42874</v>
      </c>
      <c r="B81" s="106" t="s">
        <v>27</v>
      </c>
      <c r="C81" s="106" t="s">
        <v>44</v>
      </c>
      <c r="D81" s="107" t="s">
        <v>110</v>
      </c>
      <c r="E81" s="108">
        <f>+MAI!W25</f>
        <v>0</v>
      </c>
      <c r="F81" s="108">
        <f>+MAI!X25</f>
        <v>0</v>
      </c>
      <c r="G81" s="108">
        <f>+MAI!L93</f>
        <v>0</v>
      </c>
    </row>
    <row r="82" spans="1:7" customFormat="1" ht="15" x14ac:dyDescent="0.25">
      <c r="A82" s="105">
        <f>+MAI!A26</f>
        <v>42875</v>
      </c>
      <c r="B82" s="106" t="s">
        <v>27</v>
      </c>
      <c r="C82" s="106" t="s">
        <v>44</v>
      </c>
      <c r="D82" s="107" t="s">
        <v>110</v>
      </c>
      <c r="E82" s="108">
        <f>+MAI!W26</f>
        <v>0</v>
      </c>
      <c r="F82" s="108">
        <f>+MAI!X26</f>
        <v>0</v>
      </c>
      <c r="G82" s="108">
        <f>+MAI!L94</f>
        <v>0</v>
      </c>
    </row>
    <row r="83" spans="1:7" customFormat="1" ht="15" x14ac:dyDescent="0.25">
      <c r="A83" s="105">
        <f>+MAI!A27</f>
        <v>42876</v>
      </c>
      <c r="B83" s="106" t="s">
        <v>27</v>
      </c>
      <c r="C83" s="106" t="s">
        <v>44</v>
      </c>
      <c r="D83" s="107" t="s">
        <v>110</v>
      </c>
      <c r="E83" s="108">
        <f>+MAI!W27</f>
        <v>0</v>
      </c>
      <c r="F83" s="108">
        <f>+MAI!X27</f>
        <v>0</v>
      </c>
      <c r="G83" s="108">
        <f>+MAI!L95</f>
        <v>0</v>
      </c>
    </row>
    <row r="84" spans="1:7" customFormat="1" ht="15" x14ac:dyDescent="0.25">
      <c r="A84" s="105">
        <f>+MAI!A28</f>
        <v>42877</v>
      </c>
      <c r="B84" s="106" t="s">
        <v>27</v>
      </c>
      <c r="C84" s="106" t="s">
        <v>44</v>
      </c>
      <c r="D84" s="107" t="s">
        <v>110</v>
      </c>
      <c r="E84" s="108">
        <f>+MAI!W28</f>
        <v>0</v>
      </c>
      <c r="F84" s="108">
        <f>+MAI!X28</f>
        <v>0</v>
      </c>
      <c r="G84" s="108">
        <f>+MAI!L96</f>
        <v>0</v>
      </c>
    </row>
    <row r="85" spans="1:7" customFormat="1" ht="15" x14ac:dyDescent="0.25">
      <c r="A85" s="105">
        <f>+MAI!A29</f>
        <v>42878</v>
      </c>
      <c r="B85" s="106" t="s">
        <v>27</v>
      </c>
      <c r="C85" s="106" t="s">
        <v>44</v>
      </c>
      <c r="D85" s="107" t="s">
        <v>110</v>
      </c>
      <c r="E85" s="108">
        <f>+MAI!W29</f>
        <v>0</v>
      </c>
      <c r="F85" s="108">
        <f>+MAI!X29</f>
        <v>0</v>
      </c>
      <c r="G85" s="108">
        <f>+MAI!L97</f>
        <v>0</v>
      </c>
    </row>
    <row r="86" spans="1:7" customFormat="1" ht="15" x14ac:dyDescent="0.25">
      <c r="A86" s="105">
        <f>+MAI!A30</f>
        <v>42879</v>
      </c>
      <c r="B86" s="106" t="s">
        <v>27</v>
      </c>
      <c r="C86" s="106" t="s">
        <v>44</v>
      </c>
      <c r="D86" s="107" t="s">
        <v>110</v>
      </c>
      <c r="E86" s="108">
        <f>+MAI!W30</f>
        <v>0</v>
      </c>
      <c r="F86" s="108">
        <f>+MAI!X30</f>
        <v>0</v>
      </c>
      <c r="G86" s="108">
        <f>+MAI!L98</f>
        <v>0</v>
      </c>
    </row>
    <row r="87" spans="1:7" customFormat="1" ht="15" x14ac:dyDescent="0.25">
      <c r="A87" s="105">
        <f>+MAI!A31</f>
        <v>42880</v>
      </c>
      <c r="B87" s="106" t="s">
        <v>27</v>
      </c>
      <c r="C87" s="106" t="s">
        <v>44</v>
      </c>
      <c r="D87" s="107" t="s">
        <v>110</v>
      </c>
      <c r="E87" s="108">
        <f>+MAI!W31</f>
        <v>0</v>
      </c>
      <c r="F87" s="108">
        <f>+MAI!X31</f>
        <v>0</v>
      </c>
      <c r="G87" s="108">
        <f>+MAI!L99</f>
        <v>0</v>
      </c>
    </row>
    <row r="88" spans="1:7" customFormat="1" ht="15" x14ac:dyDescent="0.25">
      <c r="A88" s="105">
        <f>+MAI!A32</f>
        <v>42881</v>
      </c>
      <c r="B88" s="106" t="s">
        <v>27</v>
      </c>
      <c r="C88" s="106" t="s">
        <v>44</v>
      </c>
      <c r="D88" s="107" t="s">
        <v>110</v>
      </c>
      <c r="E88" s="108">
        <f>+MAI!W32</f>
        <v>0</v>
      </c>
      <c r="F88" s="108">
        <f>+MAI!X32</f>
        <v>0</v>
      </c>
      <c r="G88" s="108">
        <f>+MAI!L100</f>
        <v>0</v>
      </c>
    </row>
    <row r="89" spans="1:7" customFormat="1" ht="15" x14ac:dyDescent="0.25">
      <c r="A89" s="105">
        <f>+MAI!A33</f>
        <v>42882</v>
      </c>
      <c r="B89" s="106" t="s">
        <v>27</v>
      </c>
      <c r="C89" s="106" t="s">
        <v>44</v>
      </c>
      <c r="D89" s="107" t="s">
        <v>110</v>
      </c>
      <c r="E89" s="108">
        <f>+MAI!W33</f>
        <v>0</v>
      </c>
      <c r="F89" s="108">
        <f>+MAI!X33</f>
        <v>0</v>
      </c>
      <c r="G89" s="108">
        <f>+MAI!L101</f>
        <v>0</v>
      </c>
    </row>
    <row r="90" spans="1:7" customFormat="1" ht="15" x14ac:dyDescent="0.25">
      <c r="A90" s="105">
        <f>+MAI!A34</f>
        <v>42883</v>
      </c>
      <c r="B90" s="106" t="s">
        <v>27</v>
      </c>
      <c r="C90" s="106" t="s">
        <v>44</v>
      </c>
      <c r="D90" s="107" t="s">
        <v>110</v>
      </c>
      <c r="E90" s="108">
        <f>+MAI!W34</f>
        <v>0</v>
      </c>
      <c r="F90" s="108">
        <f>+MAI!X34</f>
        <v>0</v>
      </c>
      <c r="G90" s="108">
        <f>+MAI!L102</f>
        <v>0</v>
      </c>
    </row>
    <row r="91" spans="1:7" customFormat="1" ht="15" x14ac:dyDescent="0.25">
      <c r="A91" s="105">
        <f>+MAI!A35</f>
        <v>42884</v>
      </c>
      <c r="B91" s="106" t="s">
        <v>27</v>
      </c>
      <c r="C91" s="106" t="s">
        <v>44</v>
      </c>
      <c r="D91" s="107" t="s">
        <v>110</v>
      </c>
      <c r="E91" s="108">
        <f>+MAI!W35</f>
        <v>0</v>
      </c>
      <c r="F91" s="108">
        <f>+MAI!X35</f>
        <v>0</v>
      </c>
      <c r="G91" s="108">
        <f>+MAI!L103</f>
        <v>0</v>
      </c>
    </row>
    <row r="92" spans="1:7" customFormat="1" ht="15" x14ac:dyDescent="0.25">
      <c r="A92" s="105">
        <f>+MAI!A36</f>
        <v>42885</v>
      </c>
      <c r="B92" s="106" t="s">
        <v>27</v>
      </c>
      <c r="C92" s="106" t="s">
        <v>44</v>
      </c>
      <c r="D92" s="107" t="s">
        <v>110</v>
      </c>
      <c r="E92" s="108">
        <f>+MAI!W36</f>
        <v>0</v>
      </c>
      <c r="F92" s="108">
        <f>+MAI!X36</f>
        <v>0</v>
      </c>
      <c r="G92" s="108">
        <f>+MAI!L104</f>
        <v>0</v>
      </c>
    </row>
    <row r="93" spans="1:7" customFormat="1" ht="15" x14ac:dyDescent="0.25">
      <c r="A93" s="105">
        <f>+MAI!A37</f>
        <v>42886</v>
      </c>
      <c r="B93" s="106" t="s">
        <v>27</v>
      </c>
      <c r="C93" s="106" t="s">
        <v>44</v>
      </c>
      <c r="D93" s="107" t="s">
        <v>110</v>
      </c>
      <c r="E93" s="108">
        <f>+MAI!W37</f>
        <v>0</v>
      </c>
      <c r="F93" s="108">
        <f>+MAI!X37</f>
        <v>0</v>
      </c>
      <c r="G93" s="108">
        <f>+MAI!L105</f>
        <v>0</v>
      </c>
    </row>
    <row r="94" spans="1:7" customFormat="1" ht="15" x14ac:dyDescent="0.25">
      <c r="A94" s="105">
        <f>+MAI!A37</f>
        <v>42886</v>
      </c>
      <c r="B94" s="106" t="s">
        <v>27</v>
      </c>
      <c r="C94" s="106">
        <v>530</v>
      </c>
      <c r="D94" s="107" t="s">
        <v>30</v>
      </c>
      <c r="E94" s="106" t="s">
        <v>30</v>
      </c>
      <c r="F94" s="108">
        <f>IF(SUM(G1:G93)-SUM(F1:F93)&gt;0,SUM(G1:G93)-SUM(F1:F93),0)</f>
        <v>0</v>
      </c>
      <c r="G94" s="108">
        <f>IF(SUM(G1:G93)-SUM(F1:F93)&lt;0,SUM(G1:G93)-SUM(F1:F93),0)</f>
        <v>0</v>
      </c>
    </row>
    <row r="95" spans="1:7" customFormat="1" ht="15" x14ac:dyDescent="0.25">
      <c r="A95" s="98">
        <f>+MAI!A37</f>
        <v>42886</v>
      </c>
      <c r="B95" s="109" t="s">
        <v>47</v>
      </c>
      <c r="C95" s="99">
        <f>+CARACTERISTIQUES!C4</f>
        <v>70700000</v>
      </c>
      <c r="D95" s="107" t="s">
        <v>110</v>
      </c>
      <c r="E95" s="110" t="s">
        <v>112</v>
      </c>
      <c r="F95" s="99">
        <v>0</v>
      </c>
      <c r="G95" s="111">
        <f>+MAI!G39</f>
        <v>0</v>
      </c>
    </row>
    <row r="96" spans="1:7" customFormat="1" ht="15" x14ac:dyDescent="0.25">
      <c r="A96" s="98">
        <f>+MAI!A37</f>
        <v>42886</v>
      </c>
      <c r="B96" s="109" t="s">
        <v>47</v>
      </c>
      <c r="C96" s="99">
        <f>+CARACTERISTIQUES!C5</f>
        <v>70700500</v>
      </c>
      <c r="D96" s="107" t="s">
        <v>110</v>
      </c>
      <c r="E96" s="110" t="s">
        <v>113</v>
      </c>
      <c r="F96" s="99">
        <v>0</v>
      </c>
      <c r="G96" s="111">
        <f>+MAI!E39</f>
        <v>0</v>
      </c>
    </row>
    <row r="97" spans="1:7" customFormat="1" ht="15" x14ac:dyDescent="0.25">
      <c r="A97" s="98">
        <f>+MAI!A37</f>
        <v>42886</v>
      </c>
      <c r="B97" s="109" t="s">
        <v>47</v>
      </c>
      <c r="C97" s="99">
        <f>+CARACTERISTIQUES!C6</f>
        <v>70701000</v>
      </c>
      <c r="D97" s="107" t="s">
        <v>110</v>
      </c>
      <c r="E97" s="110" t="s">
        <v>114</v>
      </c>
      <c r="F97" s="99">
        <v>0</v>
      </c>
      <c r="G97" s="111">
        <f>+MAI!C39</f>
        <v>0</v>
      </c>
    </row>
    <row r="98" spans="1:7" customFormat="1" ht="15" x14ac:dyDescent="0.25">
      <c r="A98" s="98">
        <f>+MAI!A37</f>
        <v>42886</v>
      </c>
      <c r="B98" s="109" t="s">
        <v>47</v>
      </c>
      <c r="C98" s="99">
        <f>+CARACTERISTIQUES!C7</f>
        <v>70702000</v>
      </c>
      <c r="D98" s="107" t="s">
        <v>110</v>
      </c>
      <c r="E98" s="110" t="s">
        <v>115</v>
      </c>
      <c r="F98" s="99">
        <v>0</v>
      </c>
      <c r="G98" s="111">
        <f>+MAI!B39</f>
        <v>0</v>
      </c>
    </row>
    <row r="99" spans="1:7" customFormat="1" ht="15" x14ac:dyDescent="0.25">
      <c r="A99" s="98">
        <f>+MAI!A37</f>
        <v>42886</v>
      </c>
      <c r="B99" s="109" t="s">
        <v>47</v>
      </c>
      <c r="C99" s="99">
        <f>+CARACTERISTIQUES!C9</f>
        <v>44571000</v>
      </c>
      <c r="D99" s="107" t="s">
        <v>110</v>
      </c>
      <c r="E99" s="110" t="s">
        <v>116</v>
      </c>
      <c r="F99" s="99">
        <v>0</v>
      </c>
      <c r="G99" s="111">
        <f>+MAI!C40</f>
        <v>0</v>
      </c>
    </row>
    <row r="100" spans="1:7" customFormat="1" ht="15" x14ac:dyDescent="0.25">
      <c r="A100" s="98">
        <f>+MAI!A37</f>
        <v>42886</v>
      </c>
      <c r="B100" s="109" t="s">
        <v>47</v>
      </c>
      <c r="C100" s="99">
        <f>+CARACTERISTIQUES!C10</f>
        <v>44572000</v>
      </c>
      <c r="D100" s="107" t="s">
        <v>110</v>
      </c>
      <c r="E100" s="110" t="s">
        <v>117</v>
      </c>
      <c r="F100" s="99">
        <v>0</v>
      </c>
      <c r="G100" s="111">
        <f>+MAI!B40</f>
        <v>0</v>
      </c>
    </row>
    <row r="101" spans="1:7" customFormat="1" ht="15" x14ac:dyDescent="0.25">
      <c r="A101" s="98">
        <f>+MAI!A37</f>
        <v>42886</v>
      </c>
      <c r="B101" s="109" t="s">
        <v>47</v>
      </c>
      <c r="C101" s="99">
        <f>+CARACTERISTIQUES!C11</f>
        <v>44575500</v>
      </c>
      <c r="D101" s="107" t="s">
        <v>110</v>
      </c>
      <c r="E101" s="110" t="s">
        <v>118</v>
      </c>
      <c r="F101" s="99">
        <v>0</v>
      </c>
      <c r="G101" s="111">
        <f>+MAI!E40</f>
        <v>0</v>
      </c>
    </row>
    <row r="102" spans="1:7" customFormat="1" ht="15" x14ac:dyDescent="0.25">
      <c r="A102" s="98">
        <f>+MAI!A37</f>
        <v>42886</v>
      </c>
      <c r="B102" s="109" t="s">
        <v>47</v>
      </c>
      <c r="C102" s="99" t="str">
        <f>+CARACTERISTIQUES!C13</f>
        <v>0ESPECES</v>
      </c>
      <c r="D102" s="107" t="s">
        <v>110</v>
      </c>
      <c r="E102" s="110" t="s">
        <v>119</v>
      </c>
      <c r="F102" s="111">
        <f>+MAI!L38</f>
        <v>0</v>
      </c>
      <c r="G102" s="99">
        <v>0</v>
      </c>
    </row>
    <row r="103" spans="1:7" customFormat="1" ht="15" x14ac:dyDescent="0.25">
      <c r="A103" s="98">
        <f>+MAI!A37</f>
        <v>42886</v>
      </c>
      <c r="B103" s="109" t="s">
        <v>47</v>
      </c>
      <c r="C103" s="99" t="str">
        <f>+CARACTERISTIQUES!C14</f>
        <v>0CB</v>
      </c>
      <c r="D103" s="107" t="s">
        <v>110</v>
      </c>
      <c r="E103" s="110" t="s">
        <v>119</v>
      </c>
      <c r="F103" s="111">
        <f>+MAI!J38</f>
        <v>0</v>
      </c>
      <c r="G103" s="99">
        <v>0</v>
      </c>
    </row>
    <row r="104" spans="1:7" customFormat="1" ht="15" x14ac:dyDescent="0.25">
      <c r="A104" s="98">
        <f>+MAI!A37</f>
        <v>42886</v>
      </c>
      <c r="B104" s="109" t="s">
        <v>47</v>
      </c>
      <c r="C104" s="99" t="str">
        <f>+CARACTERISTIQUES!C15</f>
        <v>0CHEQUES</v>
      </c>
      <c r="D104" s="107" t="s">
        <v>110</v>
      </c>
      <c r="E104" s="110" t="s">
        <v>119</v>
      </c>
      <c r="F104" s="111">
        <f>+MAI!K38</f>
        <v>0</v>
      </c>
      <c r="G104" s="99">
        <v>0</v>
      </c>
    </row>
    <row r="105" spans="1:7" customFormat="1" ht="15" x14ac:dyDescent="0.25">
      <c r="A105" s="98">
        <f>+MAI!A37</f>
        <v>42886</v>
      </c>
      <c r="B105" s="109" t="s">
        <v>47</v>
      </c>
      <c r="C105" s="99" t="str">
        <f>+CARACTERISTIQUES!C16</f>
        <v>0TR</v>
      </c>
      <c r="D105" s="107" t="s">
        <v>110</v>
      </c>
      <c r="E105" s="110" t="s">
        <v>119</v>
      </c>
      <c r="F105" s="111">
        <f>+MAI!M38</f>
        <v>0</v>
      </c>
      <c r="G105" s="99">
        <v>0</v>
      </c>
    </row>
    <row r="106" spans="1:7" customFormat="1" ht="15" x14ac:dyDescent="0.25">
      <c r="A106" s="98">
        <f>+MAI!A37</f>
        <v>42886</v>
      </c>
      <c r="B106" s="109" t="s">
        <v>47</v>
      </c>
      <c r="C106" s="99" t="str">
        <f>+CARACTERISTIQUES!C17</f>
        <v>0CV</v>
      </c>
      <c r="D106" s="107" t="s">
        <v>110</v>
      </c>
      <c r="E106" s="110" t="s">
        <v>119</v>
      </c>
      <c r="F106" s="111">
        <f>+MAI!N38</f>
        <v>0</v>
      </c>
      <c r="G106" s="99">
        <v>0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 enableFormatConditionsCalculation="0">
    <pageSetUpPr fitToPage="1"/>
  </sheetPr>
  <dimension ref="A1:AB56"/>
  <sheetViews>
    <sheetView zoomScale="90" zoomScaleNormal="90" zoomScalePageLayoutView="90" workbookViewId="0">
      <selection activeCell="H39" sqref="H39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3.14062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28"/>
      <c r="B1" s="128"/>
      <c r="C1" s="45"/>
      <c r="D1" s="117"/>
      <c r="E1" s="45"/>
      <c r="F1" s="117"/>
      <c r="J1" s="129"/>
      <c r="K1" s="129"/>
    </row>
    <row r="2" spans="1:28" x14ac:dyDescent="0.2">
      <c r="A2" s="47"/>
      <c r="J2" s="48"/>
    </row>
    <row r="3" spans="1:28" x14ac:dyDescent="0.2">
      <c r="A3" s="132"/>
      <c r="B3" s="132"/>
      <c r="C3" s="132" t="s">
        <v>25</v>
      </c>
      <c r="D3" s="132"/>
      <c r="E3" s="132"/>
      <c r="F3" s="118"/>
      <c r="G3" s="32"/>
      <c r="H3" s="32"/>
      <c r="I3" s="32"/>
      <c r="J3" s="130" t="s">
        <v>36</v>
      </c>
      <c r="K3" s="130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ht="22.5" x14ac:dyDescent="0.2">
      <c r="A4" s="33"/>
      <c r="B4" s="32"/>
      <c r="C4" s="32"/>
      <c r="D4" s="32"/>
      <c r="E4" s="32"/>
      <c r="F4" s="32"/>
      <c r="G4" s="32"/>
      <c r="H4" s="32"/>
      <c r="I4" s="32"/>
      <c r="J4" s="34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AA4" s="77" t="s">
        <v>0</v>
      </c>
      <c r="AB4" s="77" t="s">
        <v>1</v>
      </c>
    </row>
    <row r="5" spans="1:28" ht="23.1" customHeight="1" x14ac:dyDescent="0.2">
      <c r="A5" s="32"/>
      <c r="B5" s="131" t="s">
        <v>2</v>
      </c>
      <c r="C5" s="131"/>
      <c r="D5" s="131"/>
      <c r="E5" s="131"/>
      <c r="F5" s="131"/>
      <c r="G5" s="131"/>
      <c r="H5" s="131"/>
      <c r="I5" s="67"/>
      <c r="J5" s="133" t="s">
        <v>3</v>
      </c>
      <c r="K5" s="133"/>
      <c r="L5" s="133"/>
      <c r="M5" s="133"/>
      <c r="N5" s="133"/>
      <c r="O5" s="68"/>
      <c r="P5" s="69"/>
      <c r="Q5" s="120" t="s">
        <v>4</v>
      </c>
      <c r="R5" s="120"/>
      <c r="S5" s="120"/>
      <c r="T5" s="120"/>
      <c r="U5" s="120"/>
      <c r="V5" s="69"/>
      <c r="W5" s="121" t="s">
        <v>5</v>
      </c>
      <c r="X5" s="122"/>
      <c r="Y5" s="69"/>
      <c r="Z5" s="123" t="s">
        <v>6</v>
      </c>
      <c r="AA5" s="78" t="s">
        <v>7</v>
      </c>
      <c r="AB5" s="78" t="s">
        <v>7</v>
      </c>
    </row>
    <row r="6" spans="1:28" ht="28.35" customHeight="1" x14ac:dyDescent="0.2">
      <c r="A6" s="70" t="s">
        <v>8</v>
      </c>
      <c r="B6" s="71">
        <v>0.2</v>
      </c>
      <c r="C6" s="71">
        <v>0.1</v>
      </c>
      <c r="D6" s="71">
        <v>8.5000000000000006E-2</v>
      </c>
      <c r="E6" s="71">
        <v>5.5E-2</v>
      </c>
      <c r="F6" s="71">
        <v>2.1000000000000001E-2</v>
      </c>
      <c r="G6" s="89" t="s">
        <v>24</v>
      </c>
      <c r="H6" s="71" t="s">
        <v>9</v>
      </c>
      <c r="I6" s="73"/>
      <c r="J6" s="71" t="s">
        <v>10</v>
      </c>
      <c r="K6" s="71" t="s">
        <v>11</v>
      </c>
      <c r="L6" s="71" t="s">
        <v>12</v>
      </c>
      <c r="M6" s="71" t="s">
        <v>13</v>
      </c>
      <c r="N6" s="71" t="s">
        <v>14</v>
      </c>
      <c r="O6" s="71" t="s">
        <v>9</v>
      </c>
      <c r="P6" s="74"/>
      <c r="Q6" s="75" t="s">
        <v>15</v>
      </c>
      <c r="R6" s="75" t="s">
        <v>16</v>
      </c>
      <c r="S6" s="75" t="s">
        <v>17</v>
      </c>
      <c r="T6" s="75" t="s">
        <v>18</v>
      </c>
      <c r="U6" s="75" t="s">
        <v>9</v>
      </c>
      <c r="V6" s="74"/>
      <c r="W6" s="76" t="s">
        <v>26</v>
      </c>
      <c r="X6" s="76" t="s">
        <v>19</v>
      </c>
      <c r="Y6" s="74"/>
      <c r="Z6" s="123"/>
      <c r="AA6" s="44">
        <f>MAI!AA37</f>
        <v>0</v>
      </c>
      <c r="AB6" s="44">
        <f>MAI!AB37</f>
        <v>0</v>
      </c>
    </row>
    <row r="7" spans="1:28" x14ac:dyDescent="0.2">
      <c r="A7" s="79">
        <f>+MAI!A37+1</f>
        <v>42887</v>
      </c>
      <c r="B7" s="7"/>
      <c r="C7" s="7"/>
      <c r="D7" s="7"/>
      <c r="E7" s="7"/>
      <c r="F7" s="7"/>
      <c r="G7" s="7"/>
      <c r="H7" s="85">
        <f t="shared" ref="H7:H36" si="0">SUM(B7:G7)</f>
        <v>0</v>
      </c>
      <c r="I7" s="49"/>
      <c r="J7" s="9"/>
      <c r="K7" s="9"/>
      <c r="L7" s="9"/>
      <c r="M7" s="9"/>
      <c r="N7" s="9"/>
      <c r="O7" s="39">
        <f t="shared" ref="O7:O36" si="1">SUM(J7:N7)</f>
        <v>0</v>
      </c>
      <c r="P7" s="50"/>
      <c r="Q7" s="9"/>
      <c r="R7" s="9"/>
      <c r="S7" s="9"/>
      <c r="T7" s="9"/>
      <c r="U7" s="37">
        <f t="shared" ref="U7:U36" si="2">SUM(Q7:T7)</f>
        <v>0</v>
      </c>
      <c r="V7" s="50"/>
      <c r="W7" s="9"/>
      <c r="X7" s="9"/>
      <c r="Y7" s="50"/>
      <c r="Z7" s="37">
        <f t="shared" ref="Z7:Z37" si="3">(O7-U7-X7)</f>
        <v>0</v>
      </c>
      <c r="AA7" s="37">
        <f t="shared" ref="AA7:AA36" si="4">(AA6+L7-S7-X7)</f>
        <v>0</v>
      </c>
      <c r="AB7" s="37">
        <f t="shared" ref="AB7:AB36" si="5">AB6+O7-U7-X7</f>
        <v>0</v>
      </c>
    </row>
    <row r="8" spans="1:28" x14ac:dyDescent="0.2">
      <c r="A8" s="79">
        <f>+A7+1</f>
        <v>42888</v>
      </c>
      <c r="B8" s="7"/>
      <c r="C8" s="7"/>
      <c r="D8" s="7"/>
      <c r="E8" s="7"/>
      <c r="F8" s="7"/>
      <c r="G8" s="7"/>
      <c r="H8" s="85">
        <f t="shared" si="0"/>
        <v>0</v>
      </c>
      <c r="I8" s="49"/>
      <c r="J8" s="9"/>
      <c r="K8" s="9"/>
      <c r="L8" s="9"/>
      <c r="M8" s="9"/>
      <c r="N8" s="9"/>
      <c r="O8" s="39">
        <f t="shared" si="1"/>
        <v>0</v>
      </c>
      <c r="P8" s="50"/>
      <c r="Q8" s="9"/>
      <c r="R8" s="9"/>
      <c r="S8" s="9"/>
      <c r="T8" s="9"/>
      <c r="U8" s="37">
        <f t="shared" si="2"/>
        <v>0</v>
      </c>
      <c r="V8" s="50"/>
      <c r="W8" s="9"/>
      <c r="X8" s="9"/>
      <c r="Y8" s="50"/>
      <c r="Z8" s="37">
        <f t="shared" si="3"/>
        <v>0</v>
      </c>
      <c r="AA8" s="37">
        <f t="shared" si="4"/>
        <v>0</v>
      </c>
      <c r="AB8" s="37">
        <f t="shared" si="5"/>
        <v>0</v>
      </c>
    </row>
    <row r="9" spans="1:28" x14ac:dyDescent="0.2">
      <c r="A9" s="79">
        <f t="shared" ref="A9:A36" si="6">+A8+1</f>
        <v>42889</v>
      </c>
      <c r="B9" s="7"/>
      <c r="C9" s="7"/>
      <c r="D9" s="7"/>
      <c r="E9" s="7"/>
      <c r="F9" s="7"/>
      <c r="G9" s="7"/>
      <c r="H9" s="85">
        <f t="shared" si="0"/>
        <v>0</v>
      </c>
      <c r="I9" s="49"/>
      <c r="J9" s="9"/>
      <c r="K9" s="9"/>
      <c r="L9" s="9"/>
      <c r="M9" s="9"/>
      <c r="N9" s="9"/>
      <c r="O9" s="39">
        <f t="shared" si="1"/>
        <v>0</v>
      </c>
      <c r="P9" s="50"/>
      <c r="Q9" s="9"/>
      <c r="R9" s="9"/>
      <c r="S9" s="9"/>
      <c r="T9" s="9"/>
      <c r="U9" s="37">
        <f t="shared" si="2"/>
        <v>0</v>
      </c>
      <c r="V9" s="50"/>
      <c r="W9" s="9"/>
      <c r="X9" s="9"/>
      <c r="Y9" s="50"/>
      <c r="Z9" s="37">
        <f t="shared" si="3"/>
        <v>0</v>
      </c>
      <c r="AA9" s="37">
        <f t="shared" si="4"/>
        <v>0</v>
      </c>
      <c r="AB9" s="37">
        <f t="shared" si="5"/>
        <v>0</v>
      </c>
    </row>
    <row r="10" spans="1:28" x14ac:dyDescent="0.2">
      <c r="A10" s="79">
        <f t="shared" si="6"/>
        <v>42890</v>
      </c>
      <c r="B10" s="7"/>
      <c r="C10" s="7"/>
      <c r="D10" s="7"/>
      <c r="E10" s="7"/>
      <c r="F10" s="7"/>
      <c r="G10" s="7"/>
      <c r="H10" s="85">
        <f t="shared" si="0"/>
        <v>0</v>
      </c>
      <c r="I10" s="49"/>
      <c r="J10" s="9"/>
      <c r="K10" s="9"/>
      <c r="L10" s="9"/>
      <c r="M10" s="9"/>
      <c r="N10" s="9"/>
      <c r="O10" s="39">
        <f t="shared" si="1"/>
        <v>0</v>
      </c>
      <c r="P10" s="50"/>
      <c r="Q10" s="9"/>
      <c r="R10" s="9"/>
      <c r="S10" s="9"/>
      <c r="T10" s="9"/>
      <c r="U10" s="37">
        <f t="shared" si="2"/>
        <v>0</v>
      </c>
      <c r="V10" s="50"/>
      <c r="W10" s="9"/>
      <c r="X10" s="9"/>
      <c r="Y10" s="50"/>
      <c r="Z10" s="37">
        <f t="shared" si="3"/>
        <v>0</v>
      </c>
      <c r="AA10" s="37">
        <f t="shared" si="4"/>
        <v>0</v>
      </c>
      <c r="AB10" s="37">
        <f t="shared" si="5"/>
        <v>0</v>
      </c>
    </row>
    <row r="11" spans="1:28" x14ac:dyDescent="0.2">
      <c r="A11" s="79">
        <f t="shared" si="6"/>
        <v>42891</v>
      </c>
      <c r="B11" s="7"/>
      <c r="C11" s="7"/>
      <c r="D11" s="7"/>
      <c r="E11" s="7"/>
      <c r="F11" s="7"/>
      <c r="G11" s="7"/>
      <c r="H11" s="85">
        <f t="shared" si="0"/>
        <v>0</v>
      </c>
      <c r="I11" s="49"/>
      <c r="J11" s="7"/>
      <c r="K11" s="7"/>
      <c r="L11" s="7"/>
      <c r="M11" s="7"/>
      <c r="N11" s="7"/>
      <c r="O11" s="39">
        <f t="shared" si="1"/>
        <v>0</v>
      </c>
      <c r="P11" s="50"/>
      <c r="Q11" s="7"/>
      <c r="R11" s="7"/>
      <c r="S11" s="7"/>
      <c r="T11" s="9"/>
      <c r="U11" s="37">
        <f t="shared" si="2"/>
        <v>0</v>
      </c>
      <c r="V11" s="50"/>
      <c r="W11" s="9"/>
      <c r="X11" s="9"/>
      <c r="Y11" s="50"/>
      <c r="Z11" s="37">
        <f t="shared" si="3"/>
        <v>0</v>
      </c>
      <c r="AA11" s="37">
        <f t="shared" si="4"/>
        <v>0</v>
      </c>
      <c r="AB11" s="37">
        <f t="shared" si="5"/>
        <v>0</v>
      </c>
    </row>
    <row r="12" spans="1:28" x14ac:dyDescent="0.2">
      <c r="A12" s="79">
        <f t="shared" si="6"/>
        <v>42892</v>
      </c>
      <c r="B12" s="7"/>
      <c r="C12" s="7"/>
      <c r="D12" s="7"/>
      <c r="E12" s="7"/>
      <c r="F12" s="7"/>
      <c r="G12" s="7"/>
      <c r="H12" s="85">
        <f t="shared" si="0"/>
        <v>0</v>
      </c>
      <c r="I12" s="49"/>
      <c r="J12" s="9"/>
      <c r="K12" s="9"/>
      <c r="L12" s="9"/>
      <c r="M12" s="9"/>
      <c r="N12" s="9"/>
      <c r="O12" s="39">
        <f t="shared" si="1"/>
        <v>0</v>
      </c>
      <c r="P12" s="50"/>
      <c r="Q12" s="9"/>
      <c r="R12" s="9"/>
      <c r="S12" s="9"/>
      <c r="T12" s="9"/>
      <c r="U12" s="37">
        <f t="shared" si="2"/>
        <v>0</v>
      </c>
      <c r="V12" s="50"/>
      <c r="W12" s="9"/>
      <c r="X12" s="9"/>
      <c r="Y12" s="50"/>
      <c r="Z12" s="37">
        <f t="shared" si="3"/>
        <v>0</v>
      </c>
      <c r="AA12" s="37">
        <f t="shared" si="4"/>
        <v>0</v>
      </c>
      <c r="AB12" s="37">
        <f t="shared" si="5"/>
        <v>0</v>
      </c>
    </row>
    <row r="13" spans="1:28" x14ac:dyDescent="0.2">
      <c r="A13" s="79">
        <f t="shared" si="6"/>
        <v>42893</v>
      </c>
      <c r="B13" s="7"/>
      <c r="C13" s="7"/>
      <c r="D13" s="7"/>
      <c r="E13" s="7"/>
      <c r="F13" s="7"/>
      <c r="G13" s="7"/>
      <c r="H13" s="85">
        <f t="shared" si="0"/>
        <v>0</v>
      </c>
      <c r="I13" s="49"/>
      <c r="J13" s="9"/>
      <c r="K13" s="9"/>
      <c r="L13" s="9"/>
      <c r="M13" s="9"/>
      <c r="N13" s="9"/>
      <c r="O13" s="39">
        <f t="shared" si="1"/>
        <v>0</v>
      </c>
      <c r="P13" s="50"/>
      <c r="Q13" s="12"/>
      <c r="R13" s="12"/>
      <c r="S13" s="9"/>
      <c r="T13" s="9"/>
      <c r="U13" s="37">
        <f t="shared" si="2"/>
        <v>0</v>
      </c>
      <c r="V13" s="50"/>
      <c r="W13" s="9"/>
      <c r="X13" s="9"/>
      <c r="Y13" s="50"/>
      <c r="Z13" s="37">
        <f t="shared" si="3"/>
        <v>0</v>
      </c>
      <c r="AA13" s="37">
        <f t="shared" si="4"/>
        <v>0</v>
      </c>
      <c r="AB13" s="37">
        <f t="shared" si="5"/>
        <v>0</v>
      </c>
    </row>
    <row r="14" spans="1:28" x14ac:dyDescent="0.2">
      <c r="A14" s="79">
        <f t="shared" si="6"/>
        <v>42894</v>
      </c>
      <c r="B14" s="7"/>
      <c r="C14" s="7"/>
      <c r="D14" s="7"/>
      <c r="E14" s="7"/>
      <c r="F14" s="7"/>
      <c r="G14" s="7"/>
      <c r="H14" s="85">
        <f t="shared" si="0"/>
        <v>0</v>
      </c>
      <c r="I14" s="49"/>
      <c r="J14" s="9"/>
      <c r="K14" s="9"/>
      <c r="L14" s="9"/>
      <c r="M14" s="9"/>
      <c r="N14" s="9"/>
      <c r="O14" s="39">
        <f t="shared" si="1"/>
        <v>0</v>
      </c>
      <c r="P14" s="50"/>
      <c r="Q14" s="9"/>
      <c r="R14" s="9"/>
      <c r="S14" s="9"/>
      <c r="T14" s="9"/>
      <c r="U14" s="37">
        <f t="shared" si="2"/>
        <v>0</v>
      </c>
      <c r="V14" s="50"/>
      <c r="W14" s="9"/>
      <c r="X14" s="9"/>
      <c r="Y14" s="50"/>
      <c r="Z14" s="37">
        <f t="shared" si="3"/>
        <v>0</v>
      </c>
      <c r="AA14" s="37">
        <f t="shared" si="4"/>
        <v>0</v>
      </c>
      <c r="AB14" s="37">
        <f t="shared" si="5"/>
        <v>0</v>
      </c>
    </row>
    <row r="15" spans="1:28" x14ac:dyDescent="0.2">
      <c r="A15" s="79">
        <f t="shared" si="6"/>
        <v>42895</v>
      </c>
      <c r="B15" s="7"/>
      <c r="C15" s="7"/>
      <c r="D15" s="7"/>
      <c r="E15" s="7"/>
      <c r="F15" s="7"/>
      <c r="G15" s="7"/>
      <c r="H15" s="85">
        <f t="shared" si="0"/>
        <v>0</v>
      </c>
      <c r="I15" s="49"/>
      <c r="J15" s="9"/>
      <c r="K15" s="9"/>
      <c r="L15" s="9"/>
      <c r="M15" s="9"/>
      <c r="N15" s="9"/>
      <c r="O15" s="39">
        <f t="shared" si="1"/>
        <v>0</v>
      </c>
      <c r="P15" s="50"/>
      <c r="Q15" s="9"/>
      <c r="R15" s="9"/>
      <c r="S15" s="9"/>
      <c r="T15" s="9"/>
      <c r="U15" s="37">
        <f t="shared" si="2"/>
        <v>0</v>
      </c>
      <c r="V15" s="50"/>
      <c r="W15" s="9"/>
      <c r="X15" s="9"/>
      <c r="Y15" s="50"/>
      <c r="Z15" s="37">
        <f t="shared" si="3"/>
        <v>0</v>
      </c>
      <c r="AA15" s="37">
        <f t="shared" si="4"/>
        <v>0</v>
      </c>
      <c r="AB15" s="37">
        <f t="shared" si="5"/>
        <v>0</v>
      </c>
    </row>
    <row r="16" spans="1:28" x14ac:dyDescent="0.2">
      <c r="A16" s="79">
        <f t="shared" si="6"/>
        <v>42896</v>
      </c>
      <c r="B16" s="7"/>
      <c r="C16" s="7"/>
      <c r="D16" s="7"/>
      <c r="E16" s="7"/>
      <c r="F16" s="7"/>
      <c r="G16" s="7"/>
      <c r="H16" s="85">
        <f t="shared" si="0"/>
        <v>0</v>
      </c>
      <c r="I16" s="49"/>
      <c r="J16" s="9"/>
      <c r="K16" s="9"/>
      <c r="L16" s="9"/>
      <c r="M16" s="9"/>
      <c r="N16" s="9"/>
      <c r="O16" s="39">
        <f t="shared" si="1"/>
        <v>0</v>
      </c>
      <c r="P16" s="50"/>
      <c r="Q16" s="9"/>
      <c r="R16" s="9"/>
      <c r="S16" s="9"/>
      <c r="T16" s="9"/>
      <c r="U16" s="37">
        <f t="shared" si="2"/>
        <v>0</v>
      </c>
      <c r="V16" s="50"/>
      <c r="W16" s="9"/>
      <c r="X16" s="9"/>
      <c r="Y16" s="50"/>
      <c r="Z16" s="37">
        <f t="shared" si="3"/>
        <v>0</v>
      </c>
      <c r="AA16" s="37">
        <f t="shared" si="4"/>
        <v>0</v>
      </c>
      <c r="AB16" s="37">
        <f t="shared" si="5"/>
        <v>0</v>
      </c>
    </row>
    <row r="17" spans="1:28" x14ac:dyDescent="0.2">
      <c r="A17" s="79">
        <f t="shared" si="6"/>
        <v>42897</v>
      </c>
      <c r="B17" s="7"/>
      <c r="C17" s="7"/>
      <c r="D17" s="7"/>
      <c r="E17" s="7"/>
      <c r="F17" s="7"/>
      <c r="G17" s="7"/>
      <c r="H17" s="85">
        <f t="shared" si="0"/>
        <v>0</v>
      </c>
      <c r="I17" s="49"/>
      <c r="J17" s="9"/>
      <c r="K17" s="9"/>
      <c r="L17" s="9"/>
      <c r="M17" s="9"/>
      <c r="N17" s="9"/>
      <c r="O17" s="39">
        <f t="shared" si="1"/>
        <v>0</v>
      </c>
      <c r="P17" s="50"/>
      <c r="Q17" s="9"/>
      <c r="R17" s="9"/>
      <c r="S17" s="9"/>
      <c r="T17" s="9"/>
      <c r="U17" s="37">
        <f t="shared" si="2"/>
        <v>0</v>
      </c>
      <c r="V17" s="50"/>
      <c r="W17" s="9"/>
      <c r="X17" s="9"/>
      <c r="Y17" s="50"/>
      <c r="Z17" s="37">
        <f t="shared" si="3"/>
        <v>0</v>
      </c>
      <c r="AA17" s="37">
        <f t="shared" si="4"/>
        <v>0</v>
      </c>
      <c r="AB17" s="37">
        <f t="shared" si="5"/>
        <v>0</v>
      </c>
    </row>
    <row r="18" spans="1:28" x14ac:dyDescent="0.2">
      <c r="A18" s="79">
        <f t="shared" si="6"/>
        <v>42898</v>
      </c>
      <c r="B18" s="7"/>
      <c r="C18" s="7"/>
      <c r="D18" s="7"/>
      <c r="E18" s="7"/>
      <c r="F18" s="7"/>
      <c r="G18" s="7"/>
      <c r="H18" s="85">
        <f t="shared" si="0"/>
        <v>0</v>
      </c>
      <c r="I18" s="49"/>
      <c r="J18" s="7"/>
      <c r="K18" s="7"/>
      <c r="L18" s="7"/>
      <c r="M18" s="7"/>
      <c r="N18" s="7"/>
      <c r="O18" s="39">
        <f t="shared" si="1"/>
        <v>0</v>
      </c>
      <c r="P18" s="50"/>
      <c r="Q18" s="7"/>
      <c r="R18" s="7"/>
      <c r="S18" s="7"/>
      <c r="T18" s="9"/>
      <c r="U18" s="37">
        <f t="shared" si="2"/>
        <v>0</v>
      </c>
      <c r="V18" s="50"/>
      <c r="W18" s="9"/>
      <c r="X18" s="9"/>
      <c r="Y18" s="50"/>
      <c r="Z18" s="37">
        <f t="shared" si="3"/>
        <v>0</v>
      </c>
      <c r="AA18" s="37">
        <f t="shared" si="4"/>
        <v>0</v>
      </c>
      <c r="AB18" s="37">
        <f t="shared" si="5"/>
        <v>0</v>
      </c>
    </row>
    <row r="19" spans="1:28" x14ac:dyDescent="0.2">
      <c r="A19" s="79">
        <f t="shared" si="6"/>
        <v>42899</v>
      </c>
      <c r="B19" s="7"/>
      <c r="C19" s="7"/>
      <c r="D19" s="7"/>
      <c r="E19" s="7"/>
      <c r="F19" s="7"/>
      <c r="G19" s="7"/>
      <c r="H19" s="85">
        <f t="shared" si="0"/>
        <v>0</v>
      </c>
      <c r="I19" s="49"/>
      <c r="J19" s="9"/>
      <c r="K19" s="9"/>
      <c r="L19" s="9"/>
      <c r="M19" s="9"/>
      <c r="N19" s="9"/>
      <c r="O19" s="39">
        <f t="shared" si="1"/>
        <v>0</v>
      </c>
      <c r="P19" s="50"/>
      <c r="Q19" s="9"/>
      <c r="R19" s="9"/>
      <c r="S19" s="9"/>
      <c r="T19" s="9"/>
      <c r="U19" s="37">
        <f t="shared" si="2"/>
        <v>0</v>
      </c>
      <c r="V19" s="50"/>
      <c r="W19" s="9"/>
      <c r="X19" s="9"/>
      <c r="Y19" s="50"/>
      <c r="Z19" s="37">
        <f t="shared" si="3"/>
        <v>0</v>
      </c>
      <c r="AA19" s="37">
        <f t="shared" si="4"/>
        <v>0</v>
      </c>
      <c r="AB19" s="37">
        <f t="shared" si="5"/>
        <v>0</v>
      </c>
    </row>
    <row r="20" spans="1:28" x14ac:dyDescent="0.2">
      <c r="A20" s="79">
        <f t="shared" si="6"/>
        <v>42900</v>
      </c>
      <c r="B20" s="7"/>
      <c r="C20" s="7"/>
      <c r="D20" s="7"/>
      <c r="E20" s="7"/>
      <c r="F20" s="7"/>
      <c r="G20" s="7"/>
      <c r="H20" s="85">
        <f t="shared" si="0"/>
        <v>0</v>
      </c>
      <c r="I20" s="49"/>
      <c r="J20" s="9"/>
      <c r="K20" s="9"/>
      <c r="L20" s="9"/>
      <c r="M20" s="9"/>
      <c r="N20" s="9"/>
      <c r="O20" s="39">
        <f t="shared" si="1"/>
        <v>0</v>
      </c>
      <c r="P20" s="50"/>
      <c r="Q20" s="12"/>
      <c r="R20" s="12"/>
      <c r="S20" s="9"/>
      <c r="T20" s="9"/>
      <c r="U20" s="37">
        <f t="shared" si="2"/>
        <v>0</v>
      </c>
      <c r="V20" s="50"/>
      <c r="W20" s="9"/>
      <c r="X20" s="9"/>
      <c r="Y20" s="50"/>
      <c r="Z20" s="37">
        <f t="shared" si="3"/>
        <v>0</v>
      </c>
      <c r="AA20" s="37">
        <f t="shared" si="4"/>
        <v>0</v>
      </c>
      <c r="AB20" s="37">
        <f t="shared" si="5"/>
        <v>0</v>
      </c>
    </row>
    <row r="21" spans="1:28" x14ac:dyDescent="0.2">
      <c r="A21" s="79">
        <f t="shared" si="6"/>
        <v>42901</v>
      </c>
      <c r="B21" s="7"/>
      <c r="C21" s="7"/>
      <c r="D21" s="7"/>
      <c r="E21" s="7"/>
      <c r="F21" s="7"/>
      <c r="G21" s="7"/>
      <c r="H21" s="85">
        <f t="shared" si="0"/>
        <v>0</v>
      </c>
      <c r="I21" s="49"/>
      <c r="J21" s="9"/>
      <c r="K21" s="9"/>
      <c r="L21" s="9"/>
      <c r="M21" s="9"/>
      <c r="N21" s="9"/>
      <c r="O21" s="39">
        <f t="shared" si="1"/>
        <v>0</v>
      </c>
      <c r="P21" s="50"/>
      <c r="Q21" s="9"/>
      <c r="R21" s="9"/>
      <c r="S21" s="9"/>
      <c r="T21" s="9"/>
      <c r="U21" s="37">
        <f t="shared" si="2"/>
        <v>0</v>
      </c>
      <c r="V21" s="50"/>
      <c r="W21" s="9"/>
      <c r="X21" s="9"/>
      <c r="Y21" s="50"/>
      <c r="Z21" s="37">
        <f t="shared" si="3"/>
        <v>0</v>
      </c>
      <c r="AA21" s="37">
        <f t="shared" si="4"/>
        <v>0</v>
      </c>
      <c r="AB21" s="37">
        <f t="shared" si="5"/>
        <v>0</v>
      </c>
    </row>
    <row r="22" spans="1:28" x14ac:dyDescent="0.2">
      <c r="A22" s="79">
        <f t="shared" si="6"/>
        <v>42902</v>
      </c>
      <c r="B22" s="7"/>
      <c r="C22" s="7"/>
      <c r="D22" s="7"/>
      <c r="E22" s="7"/>
      <c r="F22" s="7"/>
      <c r="G22" s="7"/>
      <c r="H22" s="85">
        <f t="shared" si="0"/>
        <v>0</v>
      </c>
      <c r="I22" s="49"/>
      <c r="J22" s="9"/>
      <c r="K22" s="9"/>
      <c r="L22" s="9"/>
      <c r="M22" s="9"/>
      <c r="N22" s="9"/>
      <c r="O22" s="39">
        <f t="shared" si="1"/>
        <v>0</v>
      </c>
      <c r="P22" s="50"/>
      <c r="Q22" s="9"/>
      <c r="R22" s="9"/>
      <c r="S22" s="9"/>
      <c r="T22" s="9"/>
      <c r="U22" s="37">
        <f t="shared" si="2"/>
        <v>0</v>
      </c>
      <c r="V22" s="50"/>
      <c r="W22" s="9"/>
      <c r="X22" s="9"/>
      <c r="Y22" s="50"/>
      <c r="Z22" s="37">
        <f t="shared" si="3"/>
        <v>0</v>
      </c>
      <c r="AA22" s="37">
        <f t="shared" si="4"/>
        <v>0</v>
      </c>
      <c r="AB22" s="37">
        <f t="shared" si="5"/>
        <v>0</v>
      </c>
    </row>
    <row r="23" spans="1:28" x14ac:dyDescent="0.2">
      <c r="A23" s="79">
        <f t="shared" si="6"/>
        <v>42903</v>
      </c>
      <c r="B23" s="7"/>
      <c r="C23" s="7"/>
      <c r="D23" s="7"/>
      <c r="E23" s="7"/>
      <c r="F23" s="7"/>
      <c r="G23" s="7"/>
      <c r="H23" s="85">
        <f t="shared" si="0"/>
        <v>0</v>
      </c>
      <c r="I23" s="49"/>
      <c r="J23" s="9"/>
      <c r="K23" s="9"/>
      <c r="L23" s="9"/>
      <c r="M23" s="9"/>
      <c r="N23" s="9"/>
      <c r="O23" s="39">
        <f t="shared" si="1"/>
        <v>0</v>
      </c>
      <c r="P23" s="50"/>
      <c r="Q23" s="9"/>
      <c r="R23" s="9"/>
      <c r="S23" s="7"/>
      <c r="T23" s="9"/>
      <c r="U23" s="37">
        <f t="shared" si="2"/>
        <v>0</v>
      </c>
      <c r="V23" s="50"/>
      <c r="W23" s="9"/>
      <c r="X23" s="9"/>
      <c r="Y23" s="50"/>
      <c r="Z23" s="37">
        <f t="shared" si="3"/>
        <v>0</v>
      </c>
      <c r="AA23" s="37">
        <f t="shared" si="4"/>
        <v>0</v>
      </c>
      <c r="AB23" s="37">
        <f t="shared" si="5"/>
        <v>0</v>
      </c>
    </row>
    <row r="24" spans="1:28" x14ac:dyDescent="0.2">
      <c r="A24" s="79">
        <f t="shared" si="6"/>
        <v>42904</v>
      </c>
      <c r="B24" s="7"/>
      <c r="C24" s="7"/>
      <c r="D24" s="7"/>
      <c r="E24" s="7"/>
      <c r="F24" s="7"/>
      <c r="G24" s="7"/>
      <c r="H24" s="85">
        <f t="shared" si="0"/>
        <v>0</v>
      </c>
      <c r="I24" s="49"/>
      <c r="J24" s="9"/>
      <c r="K24" s="9"/>
      <c r="L24" s="9"/>
      <c r="M24" s="9"/>
      <c r="N24" s="9"/>
      <c r="O24" s="39">
        <f t="shared" si="1"/>
        <v>0</v>
      </c>
      <c r="P24" s="50"/>
      <c r="Q24" s="9"/>
      <c r="R24" s="9"/>
      <c r="S24" s="9"/>
      <c r="T24" s="9"/>
      <c r="U24" s="37">
        <f t="shared" si="2"/>
        <v>0</v>
      </c>
      <c r="V24" s="50"/>
      <c r="W24" s="9"/>
      <c r="X24" s="9"/>
      <c r="Y24" s="50"/>
      <c r="Z24" s="37">
        <f t="shared" si="3"/>
        <v>0</v>
      </c>
      <c r="AA24" s="37">
        <f t="shared" si="4"/>
        <v>0</v>
      </c>
      <c r="AB24" s="37">
        <f t="shared" si="5"/>
        <v>0</v>
      </c>
    </row>
    <row r="25" spans="1:28" x14ac:dyDescent="0.2">
      <c r="A25" s="79">
        <f t="shared" si="6"/>
        <v>42905</v>
      </c>
      <c r="B25" s="7"/>
      <c r="C25" s="7"/>
      <c r="D25" s="7"/>
      <c r="E25" s="7"/>
      <c r="F25" s="7"/>
      <c r="G25" s="7"/>
      <c r="H25" s="85">
        <f t="shared" si="0"/>
        <v>0</v>
      </c>
      <c r="I25" s="49"/>
      <c r="J25" s="7"/>
      <c r="K25" s="7"/>
      <c r="L25" s="7"/>
      <c r="M25" s="7"/>
      <c r="N25" s="7"/>
      <c r="O25" s="39">
        <f t="shared" si="1"/>
        <v>0</v>
      </c>
      <c r="P25" s="50"/>
      <c r="Q25" s="7"/>
      <c r="R25" s="7"/>
      <c r="S25" s="7"/>
      <c r="T25" s="9"/>
      <c r="U25" s="37">
        <f t="shared" si="2"/>
        <v>0</v>
      </c>
      <c r="V25" s="50"/>
      <c r="W25" s="9"/>
      <c r="X25" s="9"/>
      <c r="Y25" s="50"/>
      <c r="Z25" s="37">
        <f t="shared" si="3"/>
        <v>0</v>
      </c>
      <c r="AA25" s="37">
        <f t="shared" si="4"/>
        <v>0</v>
      </c>
      <c r="AB25" s="37">
        <f t="shared" si="5"/>
        <v>0</v>
      </c>
    </row>
    <row r="26" spans="1:28" x14ac:dyDescent="0.2">
      <c r="A26" s="79">
        <f t="shared" si="6"/>
        <v>42906</v>
      </c>
      <c r="B26" s="7"/>
      <c r="C26" s="7"/>
      <c r="D26" s="7"/>
      <c r="E26" s="7"/>
      <c r="F26" s="7"/>
      <c r="G26" s="7"/>
      <c r="H26" s="85">
        <f t="shared" si="0"/>
        <v>0</v>
      </c>
      <c r="I26" s="49"/>
      <c r="J26" s="9"/>
      <c r="K26" s="9"/>
      <c r="L26" s="9"/>
      <c r="M26" s="9"/>
      <c r="N26" s="9"/>
      <c r="O26" s="39">
        <f t="shared" si="1"/>
        <v>0</v>
      </c>
      <c r="P26" s="50"/>
      <c r="Q26" s="9"/>
      <c r="R26" s="9"/>
      <c r="S26" s="9"/>
      <c r="T26" s="9"/>
      <c r="U26" s="37">
        <f t="shared" si="2"/>
        <v>0</v>
      </c>
      <c r="V26" s="50"/>
      <c r="W26" s="9"/>
      <c r="X26" s="9"/>
      <c r="Y26" s="50"/>
      <c r="Z26" s="37">
        <f t="shared" si="3"/>
        <v>0</v>
      </c>
      <c r="AA26" s="37">
        <f t="shared" si="4"/>
        <v>0</v>
      </c>
      <c r="AB26" s="37">
        <f t="shared" si="5"/>
        <v>0</v>
      </c>
    </row>
    <row r="27" spans="1:28" x14ac:dyDescent="0.2">
      <c r="A27" s="79">
        <f t="shared" si="6"/>
        <v>42907</v>
      </c>
      <c r="B27" s="7"/>
      <c r="C27" s="7"/>
      <c r="D27" s="7"/>
      <c r="E27" s="7"/>
      <c r="F27" s="7"/>
      <c r="G27" s="7"/>
      <c r="H27" s="85">
        <f t="shared" si="0"/>
        <v>0</v>
      </c>
      <c r="I27" s="49"/>
      <c r="J27" s="9"/>
      <c r="K27" s="9"/>
      <c r="L27" s="9"/>
      <c r="M27" s="9"/>
      <c r="N27" s="9"/>
      <c r="O27" s="39">
        <f t="shared" si="1"/>
        <v>0</v>
      </c>
      <c r="P27" s="50"/>
      <c r="Q27" s="9"/>
      <c r="R27" s="9"/>
      <c r="S27" s="9"/>
      <c r="T27" s="9"/>
      <c r="U27" s="37">
        <f t="shared" si="2"/>
        <v>0</v>
      </c>
      <c r="V27" s="50"/>
      <c r="W27" s="9"/>
      <c r="X27" s="9"/>
      <c r="Y27" s="50"/>
      <c r="Z27" s="37">
        <f t="shared" si="3"/>
        <v>0</v>
      </c>
      <c r="AA27" s="37">
        <f t="shared" si="4"/>
        <v>0</v>
      </c>
      <c r="AB27" s="37">
        <f t="shared" si="5"/>
        <v>0</v>
      </c>
    </row>
    <row r="28" spans="1:28" x14ac:dyDescent="0.2">
      <c r="A28" s="79">
        <f t="shared" si="6"/>
        <v>42908</v>
      </c>
      <c r="B28" s="7"/>
      <c r="C28" s="7"/>
      <c r="D28" s="7"/>
      <c r="E28" s="7"/>
      <c r="F28" s="7"/>
      <c r="G28" s="7"/>
      <c r="H28" s="85">
        <f t="shared" si="0"/>
        <v>0</v>
      </c>
      <c r="I28" s="49"/>
      <c r="J28" s="9"/>
      <c r="K28" s="9"/>
      <c r="L28" s="9"/>
      <c r="M28" s="9"/>
      <c r="N28" s="9"/>
      <c r="O28" s="39">
        <f t="shared" si="1"/>
        <v>0</v>
      </c>
      <c r="P28" s="50"/>
      <c r="Q28" s="9"/>
      <c r="R28" s="9"/>
      <c r="S28" s="9"/>
      <c r="T28" s="9"/>
      <c r="U28" s="37">
        <f t="shared" si="2"/>
        <v>0</v>
      </c>
      <c r="V28" s="50"/>
      <c r="W28" s="9"/>
      <c r="X28" s="9"/>
      <c r="Y28" s="50"/>
      <c r="Z28" s="37">
        <f t="shared" si="3"/>
        <v>0</v>
      </c>
      <c r="AA28" s="37">
        <f t="shared" si="4"/>
        <v>0</v>
      </c>
      <c r="AB28" s="37">
        <f t="shared" si="5"/>
        <v>0</v>
      </c>
    </row>
    <row r="29" spans="1:28" x14ac:dyDescent="0.2">
      <c r="A29" s="79">
        <f t="shared" si="6"/>
        <v>42909</v>
      </c>
      <c r="B29" s="7"/>
      <c r="C29" s="7"/>
      <c r="D29" s="7"/>
      <c r="E29" s="7"/>
      <c r="F29" s="7"/>
      <c r="G29" s="7"/>
      <c r="H29" s="85">
        <f t="shared" si="0"/>
        <v>0</v>
      </c>
      <c r="I29" s="49"/>
      <c r="J29" s="9"/>
      <c r="K29" s="9"/>
      <c r="L29" s="9"/>
      <c r="M29" s="9"/>
      <c r="N29" s="9"/>
      <c r="O29" s="39">
        <f t="shared" si="1"/>
        <v>0</v>
      </c>
      <c r="P29" s="50"/>
      <c r="Q29" s="9"/>
      <c r="R29" s="9"/>
      <c r="S29" s="9"/>
      <c r="T29" s="9"/>
      <c r="U29" s="37">
        <f t="shared" si="2"/>
        <v>0</v>
      </c>
      <c r="V29" s="50"/>
      <c r="W29" s="9"/>
      <c r="X29" s="9"/>
      <c r="Y29" s="50"/>
      <c r="Z29" s="37">
        <f t="shared" si="3"/>
        <v>0</v>
      </c>
      <c r="AA29" s="37">
        <f t="shared" si="4"/>
        <v>0</v>
      </c>
      <c r="AB29" s="37">
        <f t="shared" si="5"/>
        <v>0</v>
      </c>
    </row>
    <row r="30" spans="1:28" x14ac:dyDescent="0.2">
      <c r="A30" s="79">
        <f t="shared" si="6"/>
        <v>42910</v>
      </c>
      <c r="B30" s="7"/>
      <c r="C30" s="7"/>
      <c r="D30" s="7"/>
      <c r="E30" s="7"/>
      <c r="F30" s="7"/>
      <c r="G30" s="7"/>
      <c r="H30" s="85">
        <f t="shared" si="0"/>
        <v>0</v>
      </c>
      <c r="I30" s="49"/>
      <c r="J30" s="9"/>
      <c r="K30" s="9"/>
      <c r="L30" s="9"/>
      <c r="M30" s="9"/>
      <c r="N30" s="9"/>
      <c r="O30" s="39">
        <f t="shared" si="1"/>
        <v>0</v>
      </c>
      <c r="P30" s="50"/>
      <c r="Q30" s="9"/>
      <c r="R30" s="9"/>
      <c r="S30" s="9"/>
      <c r="T30" s="9"/>
      <c r="U30" s="37">
        <f t="shared" si="2"/>
        <v>0</v>
      </c>
      <c r="V30" s="50"/>
      <c r="W30" s="9"/>
      <c r="X30" s="9"/>
      <c r="Y30" s="50"/>
      <c r="Z30" s="37">
        <f t="shared" si="3"/>
        <v>0</v>
      </c>
      <c r="AA30" s="37">
        <f t="shared" si="4"/>
        <v>0</v>
      </c>
      <c r="AB30" s="37">
        <f t="shared" si="5"/>
        <v>0</v>
      </c>
    </row>
    <row r="31" spans="1:28" x14ac:dyDescent="0.2">
      <c r="A31" s="79">
        <f t="shared" si="6"/>
        <v>42911</v>
      </c>
      <c r="B31" s="7"/>
      <c r="C31" s="7"/>
      <c r="D31" s="7"/>
      <c r="E31" s="7"/>
      <c r="F31" s="7"/>
      <c r="G31" s="7"/>
      <c r="H31" s="85">
        <f t="shared" si="0"/>
        <v>0</v>
      </c>
      <c r="I31" s="49"/>
      <c r="J31" s="9"/>
      <c r="K31" s="9"/>
      <c r="L31" s="9"/>
      <c r="M31" s="9"/>
      <c r="N31" s="9"/>
      <c r="O31" s="39">
        <f t="shared" si="1"/>
        <v>0</v>
      </c>
      <c r="P31" s="50"/>
      <c r="Q31" s="9"/>
      <c r="R31" s="9"/>
      <c r="S31" s="9"/>
      <c r="T31" s="9"/>
      <c r="U31" s="37">
        <f t="shared" si="2"/>
        <v>0</v>
      </c>
      <c r="V31" s="50"/>
      <c r="W31" s="9"/>
      <c r="X31" s="9"/>
      <c r="Y31" s="50"/>
      <c r="Z31" s="37">
        <f t="shared" si="3"/>
        <v>0</v>
      </c>
      <c r="AA31" s="37">
        <f t="shared" si="4"/>
        <v>0</v>
      </c>
      <c r="AB31" s="37">
        <f t="shared" si="5"/>
        <v>0</v>
      </c>
    </row>
    <row r="32" spans="1:28" x14ac:dyDescent="0.2">
      <c r="A32" s="79">
        <f t="shared" si="6"/>
        <v>42912</v>
      </c>
      <c r="B32" s="7"/>
      <c r="C32" s="7"/>
      <c r="D32" s="7"/>
      <c r="E32" s="7"/>
      <c r="F32" s="7"/>
      <c r="G32" s="7"/>
      <c r="H32" s="85">
        <f t="shared" si="0"/>
        <v>0</v>
      </c>
      <c r="I32" s="49"/>
      <c r="J32" s="7"/>
      <c r="K32" s="7"/>
      <c r="L32" s="7"/>
      <c r="M32" s="7"/>
      <c r="N32" s="7"/>
      <c r="O32" s="39">
        <f t="shared" si="1"/>
        <v>0</v>
      </c>
      <c r="P32" s="50"/>
      <c r="Q32" s="7"/>
      <c r="R32" s="7"/>
      <c r="S32" s="7"/>
      <c r="T32" s="9"/>
      <c r="U32" s="37">
        <f t="shared" si="2"/>
        <v>0</v>
      </c>
      <c r="V32" s="50"/>
      <c r="W32" s="9"/>
      <c r="X32" s="9"/>
      <c r="Y32" s="50"/>
      <c r="Z32" s="37">
        <f t="shared" si="3"/>
        <v>0</v>
      </c>
      <c r="AA32" s="37">
        <f t="shared" si="4"/>
        <v>0</v>
      </c>
      <c r="AB32" s="37">
        <f t="shared" si="5"/>
        <v>0</v>
      </c>
    </row>
    <row r="33" spans="1:28" x14ac:dyDescent="0.2">
      <c r="A33" s="79">
        <f t="shared" si="6"/>
        <v>42913</v>
      </c>
      <c r="B33" s="7"/>
      <c r="C33" s="7"/>
      <c r="D33" s="7"/>
      <c r="E33" s="7"/>
      <c r="F33" s="7"/>
      <c r="G33" s="7"/>
      <c r="H33" s="85">
        <f t="shared" si="0"/>
        <v>0</v>
      </c>
      <c r="I33" s="49"/>
      <c r="J33" s="9"/>
      <c r="K33" s="9"/>
      <c r="L33" s="9"/>
      <c r="M33" s="9"/>
      <c r="N33" s="9"/>
      <c r="O33" s="39">
        <f t="shared" si="1"/>
        <v>0</v>
      </c>
      <c r="P33" s="50"/>
      <c r="Q33" s="9"/>
      <c r="R33" s="9"/>
      <c r="S33" s="9"/>
      <c r="T33" s="9"/>
      <c r="U33" s="37">
        <f t="shared" si="2"/>
        <v>0</v>
      </c>
      <c r="V33" s="50"/>
      <c r="W33" s="9"/>
      <c r="X33" s="9"/>
      <c r="Y33" s="50"/>
      <c r="Z33" s="37">
        <f t="shared" si="3"/>
        <v>0</v>
      </c>
      <c r="AA33" s="37">
        <f t="shared" si="4"/>
        <v>0</v>
      </c>
      <c r="AB33" s="37">
        <f t="shared" si="5"/>
        <v>0</v>
      </c>
    </row>
    <row r="34" spans="1:28" x14ac:dyDescent="0.2">
      <c r="A34" s="79">
        <f t="shared" si="6"/>
        <v>42914</v>
      </c>
      <c r="B34" s="7"/>
      <c r="C34" s="7"/>
      <c r="D34" s="7"/>
      <c r="E34" s="7"/>
      <c r="F34" s="7"/>
      <c r="G34" s="7"/>
      <c r="H34" s="85">
        <f t="shared" si="0"/>
        <v>0</v>
      </c>
      <c r="I34" s="49"/>
      <c r="J34" s="9"/>
      <c r="K34" s="9"/>
      <c r="L34" s="9"/>
      <c r="M34" s="9"/>
      <c r="N34" s="9"/>
      <c r="O34" s="39">
        <f t="shared" si="1"/>
        <v>0</v>
      </c>
      <c r="P34" s="50"/>
      <c r="Q34" s="9"/>
      <c r="R34" s="9"/>
      <c r="S34" s="9"/>
      <c r="T34" s="9"/>
      <c r="U34" s="37">
        <f t="shared" si="2"/>
        <v>0</v>
      </c>
      <c r="V34" s="50"/>
      <c r="W34" s="9"/>
      <c r="X34" s="9"/>
      <c r="Y34" s="50"/>
      <c r="Z34" s="37">
        <f t="shared" si="3"/>
        <v>0</v>
      </c>
      <c r="AA34" s="37">
        <f t="shared" si="4"/>
        <v>0</v>
      </c>
      <c r="AB34" s="37">
        <f t="shared" si="5"/>
        <v>0</v>
      </c>
    </row>
    <row r="35" spans="1:28" x14ac:dyDescent="0.2">
      <c r="A35" s="79">
        <f t="shared" si="6"/>
        <v>42915</v>
      </c>
      <c r="B35" s="7"/>
      <c r="C35" s="7"/>
      <c r="D35" s="7"/>
      <c r="E35" s="7"/>
      <c r="F35" s="7"/>
      <c r="G35" s="7"/>
      <c r="H35" s="85">
        <f t="shared" si="0"/>
        <v>0</v>
      </c>
      <c r="I35" s="49"/>
      <c r="J35" s="9"/>
      <c r="K35" s="9"/>
      <c r="L35" s="9"/>
      <c r="M35" s="9"/>
      <c r="N35" s="9"/>
      <c r="O35" s="39">
        <f t="shared" si="1"/>
        <v>0</v>
      </c>
      <c r="P35" s="50"/>
      <c r="Q35" s="9"/>
      <c r="R35" s="9"/>
      <c r="S35" s="9"/>
      <c r="T35" s="9"/>
      <c r="U35" s="37">
        <f t="shared" si="2"/>
        <v>0</v>
      </c>
      <c r="V35" s="50"/>
      <c r="W35" s="9"/>
      <c r="X35" s="9"/>
      <c r="Y35" s="50"/>
      <c r="Z35" s="37">
        <f t="shared" si="3"/>
        <v>0</v>
      </c>
      <c r="AA35" s="37">
        <f t="shared" si="4"/>
        <v>0</v>
      </c>
      <c r="AB35" s="37">
        <f t="shared" si="5"/>
        <v>0</v>
      </c>
    </row>
    <row r="36" spans="1:28" x14ac:dyDescent="0.2">
      <c r="A36" s="79">
        <f t="shared" si="6"/>
        <v>42916</v>
      </c>
      <c r="B36" s="7"/>
      <c r="C36" s="7"/>
      <c r="D36" s="7"/>
      <c r="E36" s="7"/>
      <c r="F36" s="7"/>
      <c r="G36" s="7"/>
      <c r="H36" s="85">
        <f t="shared" si="0"/>
        <v>0</v>
      </c>
      <c r="I36" s="49"/>
      <c r="J36" s="9"/>
      <c r="K36" s="9"/>
      <c r="L36" s="9"/>
      <c r="M36" s="9"/>
      <c r="N36" s="9"/>
      <c r="O36" s="39">
        <f t="shared" si="1"/>
        <v>0</v>
      </c>
      <c r="P36" s="50"/>
      <c r="Q36" s="9"/>
      <c r="R36" s="9"/>
      <c r="S36" s="9"/>
      <c r="T36" s="9"/>
      <c r="U36" s="37">
        <f t="shared" si="2"/>
        <v>0</v>
      </c>
      <c r="V36" s="50"/>
      <c r="W36" s="9"/>
      <c r="X36" s="9"/>
      <c r="Y36" s="50"/>
      <c r="Z36" s="37">
        <f t="shared" si="3"/>
        <v>0</v>
      </c>
      <c r="AA36" s="37">
        <f t="shared" si="4"/>
        <v>0</v>
      </c>
      <c r="AB36" s="37">
        <f t="shared" si="5"/>
        <v>0</v>
      </c>
    </row>
    <row r="37" spans="1:28" x14ac:dyDescent="0.2">
      <c r="A37" s="80" t="s">
        <v>9</v>
      </c>
      <c r="B37" s="80">
        <f>SUM(B7:B36)</f>
        <v>0</v>
      </c>
      <c r="C37" s="80">
        <f>SUM(C7:C36)</f>
        <v>0</v>
      </c>
      <c r="D37" s="80">
        <f>SUM(D7:D36)</f>
        <v>0</v>
      </c>
      <c r="E37" s="80">
        <f>SUM(E7:E36)</f>
        <v>0</v>
      </c>
      <c r="F37" s="80">
        <f>SUM(F7:F36)</f>
        <v>0</v>
      </c>
      <c r="G37" s="80">
        <f>SUM(G7:G36)</f>
        <v>0</v>
      </c>
      <c r="H37" s="80">
        <f>SUM(H7:H36)</f>
        <v>0</v>
      </c>
      <c r="I37" s="49"/>
      <c r="J37" s="80">
        <f t="shared" ref="J37:O37" si="7">SUM(J7:J36)</f>
        <v>0</v>
      </c>
      <c r="K37" s="80">
        <f t="shared" si="7"/>
        <v>0</v>
      </c>
      <c r="L37" s="80">
        <f t="shared" si="7"/>
        <v>0</v>
      </c>
      <c r="M37" s="80">
        <f t="shared" si="7"/>
        <v>0</v>
      </c>
      <c r="N37" s="80">
        <f t="shared" si="7"/>
        <v>0</v>
      </c>
      <c r="O37" s="80">
        <f t="shared" si="7"/>
        <v>0</v>
      </c>
      <c r="P37" s="50"/>
      <c r="Q37" s="83">
        <f>SUM(Q7:Q36)</f>
        <v>0</v>
      </c>
      <c r="R37" s="83">
        <f>SUM(R7:R36)</f>
        <v>0</v>
      </c>
      <c r="S37" s="83">
        <f>SUM(S7:S36)</f>
        <v>0</v>
      </c>
      <c r="T37" s="83">
        <f>SUM(T7:T36)</f>
        <v>0</v>
      </c>
      <c r="U37" s="83">
        <f>SUM(U7:U36)</f>
        <v>0</v>
      </c>
      <c r="V37" s="50"/>
      <c r="W37" s="83"/>
      <c r="X37" s="83">
        <f>SUM(X7:X36)</f>
        <v>0</v>
      </c>
      <c r="Y37" s="50"/>
      <c r="Z37" s="37">
        <f t="shared" si="3"/>
        <v>0</v>
      </c>
      <c r="AA37" s="90"/>
      <c r="AB37" s="90"/>
    </row>
    <row r="38" spans="1:28" x14ac:dyDescent="0.2">
      <c r="A38" s="81" t="s">
        <v>20</v>
      </c>
      <c r="B38" s="84">
        <f>(B37/1.2)</f>
        <v>0</v>
      </c>
      <c r="C38" s="84">
        <f>(C37/1.1)</f>
        <v>0</v>
      </c>
      <c r="D38" s="84">
        <f>(D37/1.085)</f>
        <v>0</v>
      </c>
      <c r="E38" s="84">
        <f>(E37/1.055)</f>
        <v>0</v>
      </c>
      <c r="F38" s="84">
        <f>(F37/1.021)</f>
        <v>0</v>
      </c>
      <c r="G38" s="84">
        <f>G37</f>
        <v>0</v>
      </c>
      <c r="H38" s="51"/>
      <c r="I38" s="51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4"/>
      <c r="Y38" s="53"/>
      <c r="Z38" s="54"/>
      <c r="AA38" s="53"/>
      <c r="AB38" s="53"/>
    </row>
    <row r="39" spans="1:28" ht="13.5" thickBot="1" x14ac:dyDescent="0.25">
      <c r="A39" s="82" t="s">
        <v>21</v>
      </c>
      <c r="B39" s="84">
        <f>(B38*20%)</f>
        <v>0</v>
      </c>
      <c r="C39" s="84">
        <f>(C38*10%)</f>
        <v>0</v>
      </c>
      <c r="D39" s="84">
        <f>(D38*8.5%)</f>
        <v>0</v>
      </c>
      <c r="E39" s="84">
        <f>(E38*5.5%)</f>
        <v>0</v>
      </c>
      <c r="F39" s="84">
        <f>(F38*2.1%)</f>
        <v>0</v>
      </c>
      <c r="G39" s="84"/>
      <c r="H39" s="51"/>
      <c r="I39" s="51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4"/>
      <c r="Y39" s="53"/>
      <c r="Z39" s="54"/>
      <c r="AA39" s="53"/>
      <c r="AB39" s="53"/>
    </row>
    <row r="40" spans="1:28" ht="12.95" customHeight="1" x14ac:dyDescent="0.2">
      <c r="B40" s="41"/>
      <c r="C40" s="41"/>
      <c r="D40" s="41"/>
      <c r="E40" s="41"/>
      <c r="F40" s="41"/>
      <c r="G40" s="41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136" t="s">
        <v>22</v>
      </c>
      <c r="AA40" s="134">
        <f>AB36</f>
        <v>0</v>
      </c>
      <c r="AB40" s="53"/>
    </row>
    <row r="41" spans="1:28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5"/>
      <c r="Y41" s="53"/>
      <c r="Z41" s="137"/>
      <c r="AA41" s="135"/>
      <c r="AB41" s="53"/>
    </row>
    <row r="42" spans="1:28" ht="26.25" thickBot="1" x14ac:dyDescent="0.2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4"/>
      <c r="Y42" s="53"/>
      <c r="Z42" s="65" t="s">
        <v>23</v>
      </c>
      <c r="AA42" s="66">
        <f>AA36</f>
        <v>0</v>
      </c>
      <c r="AB42" s="53"/>
    </row>
    <row r="43" spans="1:28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6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G46" s="57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</sheetData>
  <sheetProtection sheet="1" objects="1" scenarios="1" selectLockedCells="1"/>
  <mergeCells count="12">
    <mergeCell ref="AA40:AA41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0:Z41"/>
  </mergeCells>
  <conditionalFormatting sqref="AA7:AB36">
    <cfRule type="cellIs" dxfId="6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M103"/>
  <sheetViews>
    <sheetView workbookViewId="0">
      <selection activeCell="H103" sqref="H103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+JUIN!A7</f>
        <v>42887</v>
      </c>
      <c r="B1" s="106" t="s">
        <v>27</v>
      </c>
      <c r="C1" s="106" t="s">
        <v>28</v>
      </c>
      <c r="D1" s="107" t="s">
        <v>120</v>
      </c>
      <c r="E1" s="106" t="s">
        <v>121</v>
      </c>
      <c r="F1" s="106">
        <v>0</v>
      </c>
      <c r="G1" s="108">
        <f>+JUIN!L7</f>
        <v>0</v>
      </c>
    </row>
    <row r="2" spans="1:13" ht="15" x14ac:dyDescent="0.25">
      <c r="A2" s="105">
        <f>+JUIN!A8</f>
        <v>42888</v>
      </c>
      <c r="B2" s="106" t="s">
        <v>27</v>
      </c>
      <c r="C2" s="106" t="s">
        <v>28</v>
      </c>
      <c r="D2" s="107" t="s">
        <v>120</v>
      </c>
      <c r="E2" s="106" t="s">
        <v>121</v>
      </c>
      <c r="F2" s="106">
        <v>0</v>
      </c>
      <c r="G2" s="108">
        <f>+JUIN!L8</f>
        <v>0</v>
      </c>
    </row>
    <row r="3" spans="1:13" ht="15" x14ac:dyDescent="0.25">
      <c r="A3" s="105">
        <f>+JUIN!A9</f>
        <v>42889</v>
      </c>
      <c r="B3" s="106" t="s">
        <v>27</v>
      </c>
      <c r="C3" s="106" t="s">
        <v>28</v>
      </c>
      <c r="D3" s="107" t="s">
        <v>120</v>
      </c>
      <c r="E3" s="106" t="s">
        <v>121</v>
      </c>
      <c r="F3" s="106">
        <v>0</v>
      </c>
      <c r="G3" s="108">
        <f>+JUIN!L9</f>
        <v>0</v>
      </c>
      <c r="J3" s="104" t="s">
        <v>75</v>
      </c>
    </row>
    <row r="4" spans="1:13" ht="15" x14ac:dyDescent="0.25">
      <c r="A4" s="105">
        <f>+JUIN!A10</f>
        <v>42890</v>
      </c>
      <c r="B4" s="106" t="s">
        <v>27</v>
      </c>
      <c r="C4" s="106" t="s">
        <v>28</v>
      </c>
      <c r="D4" s="107" t="s">
        <v>120</v>
      </c>
      <c r="E4" s="106" t="s">
        <v>121</v>
      </c>
      <c r="F4" s="106">
        <v>0</v>
      </c>
      <c r="G4" s="108">
        <f>+JUIN!L10</f>
        <v>0</v>
      </c>
    </row>
    <row r="5" spans="1:13" ht="15" x14ac:dyDescent="0.25">
      <c r="A5" s="105">
        <f>+JUIN!A11</f>
        <v>42891</v>
      </c>
      <c r="B5" s="106" t="s">
        <v>27</v>
      </c>
      <c r="C5" s="106" t="s">
        <v>28</v>
      </c>
      <c r="D5" s="107" t="s">
        <v>120</v>
      </c>
      <c r="E5" s="106" t="s">
        <v>121</v>
      </c>
      <c r="F5" s="106">
        <v>0</v>
      </c>
      <c r="G5" s="108">
        <f>+JUIN!L11</f>
        <v>0</v>
      </c>
      <c r="J5" t="s">
        <v>76</v>
      </c>
      <c r="K5" s="101">
        <f>+SUM(F:F)</f>
        <v>0</v>
      </c>
    </row>
    <row r="6" spans="1:13" ht="15" x14ac:dyDescent="0.25">
      <c r="A6" s="105">
        <f>+JUIN!A12</f>
        <v>42892</v>
      </c>
      <c r="B6" s="106" t="s">
        <v>27</v>
      </c>
      <c r="C6" s="106" t="s">
        <v>28</v>
      </c>
      <c r="D6" s="107" t="s">
        <v>120</v>
      </c>
      <c r="E6" s="106" t="s">
        <v>121</v>
      </c>
      <c r="F6" s="106">
        <v>0</v>
      </c>
      <c r="G6" s="108">
        <f>+JUIN!L12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+JUIN!A13</f>
        <v>42893</v>
      </c>
      <c r="B7" s="106" t="s">
        <v>27</v>
      </c>
      <c r="C7" s="106" t="s">
        <v>28</v>
      </c>
      <c r="D7" s="107" t="s">
        <v>120</v>
      </c>
      <c r="E7" s="106" t="s">
        <v>121</v>
      </c>
      <c r="F7" s="106">
        <v>0</v>
      </c>
      <c r="G7" s="108">
        <f>+JUIN!L13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+JUIN!A14</f>
        <v>42894</v>
      </c>
      <c r="B8" s="106" t="s">
        <v>27</v>
      </c>
      <c r="C8" s="106" t="s">
        <v>28</v>
      </c>
      <c r="D8" s="107" t="s">
        <v>120</v>
      </c>
      <c r="E8" s="106" t="s">
        <v>121</v>
      </c>
      <c r="F8" s="106">
        <v>0</v>
      </c>
      <c r="G8" s="108">
        <f>+JUIN!L14</f>
        <v>0</v>
      </c>
    </row>
    <row r="9" spans="1:13" ht="15" x14ac:dyDescent="0.25">
      <c r="A9" s="105">
        <f>+JUIN!A15</f>
        <v>42895</v>
      </c>
      <c r="B9" s="106" t="s">
        <v>27</v>
      </c>
      <c r="C9" s="106" t="s">
        <v>28</v>
      </c>
      <c r="D9" s="107" t="s">
        <v>120</v>
      </c>
      <c r="E9" s="106" t="s">
        <v>121</v>
      </c>
      <c r="F9" s="106">
        <v>0</v>
      </c>
      <c r="G9" s="108">
        <f>+JUIN!L15</f>
        <v>0</v>
      </c>
    </row>
    <row r="10" spans="1:13" ht="15" x14ac:dyDescent="0.25">
      <c r="A10" s="105">
        <f>+JUIN!A16</f>
        <v>42896</v>
      </c>
      <c r="B10" s="106" t="s">
        <v>27</v>
      </c>
      <c r="C10" s="106" t="s">
        <v>28</v>
      </c>
      <c r="D10" s="107" t="s">
        <v>120</v>
      </c>
      <c r="E10" s="106" t="s">
        <v>121</v>
      </c>
      <c r="F10" s="106">
        <v>0</v>
      </c>
      <c r="G10" s="108">
        <f>+JUIN!L16</f>
        <v>0</v>
      </c>
    </row>
    <row r="11" spans="1:13" ht="15" x14ac:dyDescent="0.25">
      <c r="A11" s="105">
        <f>+JUIN!A17</f>
        <v>42897</v>
      </c>
      <c r="B11" s="106" t="s">
        <v>27</v>
      </c>
      <c r="C11" s="106" t="s">
        <v>28</v>
      </c>
      <c r="D11" s="107" t="s">
        <v>120</v>
      </c>
      <c r="E11" s="106" t="s">
        <v>121</v>
      </c>
      <c r="F11" s="106">
        <v>0</v>
      </c>
      <c r="G11" s="108">
        <f>+JUIN!L17</f>
        <v>0</v>
      </c>
    </row>
    <row r="12" spans="1:13" ht="15" x14ac:dyDescent="0.25">
      <c r="A12" s="105">
        <f>+JUIN!A18</f>
        <v>42898</v>
      </c>
      <c r="B12" s="106" t="s">
        <v>27</v>
      </c>
      <c r="C12" s="106" t="s">
        <v>28</v>
      </c>
      <c r="D12" s="107" t="s">
        <v>120</v>
      </c>
      <c r="E12" s="106" t="s">
        <v>121</v>
      </c>
      <c r="F12" s="106">
        <v>0</v>
      </c>
      <c r="G12" s="108">
        <f>+JUIN!L18</f>
        <v>0</v>
      </c>
    </row>
    <row r="13" spans="1:13" ht="15" x14ac:dyDescent="0.25">
      <c r="A13" s="105">
        <f>+JUIN!A19</f>
        <v>42899</v>
      </c>
      <c r="B13" s="106" t="s">
        <v>27</v>
      </c>
      <c r="C13" s="106" t="s">
        <v>28</v>
      </c>
      <c r="D13" s="107" t="s">
        <v>120</v>
      </c>
      <c r="E13" s="106" t="s">
        <v>121</v>
      </c>
      <c r="F13" s="106">
        <v>0</v>
      </c>
      <c r="G13" s="108">
        <f>+JUIN!L19</f>
        <v>0</v>
      </c>
    </row>
    <row r="14" spans="1:13" ht="15" x14ac:dyDescent="0.25">
      <c r="A14" s="105">
        <f>+JUIN!A20</f>
        <v>42900</v>
      </c>
      <c r="B14" s="106" t="s">
        <v>27</v>
      </c>
      <c r="C14" s="106" t="s">
        <v>28</v>
      </c>
      <c r="D14" s="107" t="s">
        <v>120</v>
      </c>
      <c r="E14" s="106" t="s">
        <v>121</v>
      </c>
      <c r="F14" s="106">
        <v>0</v>
      </c>
      <c r="G14" s="108">
        <f>+JUIN!L20</f>
        <v>0</v>
      </c>
    </row>
    <row r="15" spans="1:13" ht="15" x14ac:dyDescent="0.25">
      <c r="A15" s="105">
        <f>+JUIN!A21</f>
        <v>42901</v>
      </c>
      <c r="B15" s="106" t="s">
        <v>27</v>
      </c>
      <c r="C15" s="106" t="s">
        <v>28</v>
      </c>
      <c r="D15" s="107" t="s">
        <v>120</v>
      </c>
      <c r="E15" s="106" t="s">
        <v>121</v>
      </c>
      <c r="F15" s="106">
        <v>0</v>
      </c>
      <c r="G15" s="108">
        <f>+JUIN!L21</f>
        <v>0</v>
      </c>
    </row>
    <row r="16" spans="1:13" ht="15" x14ac:dyDescent="0.25">
      <c r="A16" s="105">
        <f>+JUIN!A22</f>
        <v>42902</v>
      </c>
      <c r="B16" s="106" t="s">
        <v>27</v>
      </c>
      <c r="C16" s="106" t="s">
        <v>28</v>
      </c>
      <c r="D16" s="107" t="s">
        <v>120</v>
      </c>
      <c r="E16" s="106" t="s">
        <v>121</v>
      </c>
      <c r="F16" s="106">
        <v>0</v>
      </c>
      <c r="G16" s="108">
        <f>+JUIN!L22</f>
        <v>0</v>
      </c>
    </row>
    <row r="17" spans="1:11" ht="15" x14ac:dyDescent="0.25">
      <c r="A17" s="105">
        <f>+JUIN!A23</f>
        <v>42903</v>
      </c>
      <c r="B17" s="106" t="s">
        <v>27</v>
      </c>
      <c r="C17" s="106" t="s">
        <v>28</v>
      </c>
      <c r="D17" s="107" t="s">
        <v>120</v>
      </c>
      <c r="E17" s="106" t="s">
        <v>121</v>
      </c>
      <c r="F17" s="106">
        <v>0</v>
      </c>
      <c r="G17" s="108">
        <f>+JUIN!L23</f>
        <v>0</v>
      </c>
      <c r="K17"/>
    </row>
    <row r="18" spans="1:11" ht="15" x14ac:dyDescent="0.25">
      <c r="A18" s="105">
        <f>+JUIN!A24</f>
        <v>42904</v>
      </c>
      <c r="B18" s="106" t="s">
        <v>27</v>
      </c>
      <c r="C18" s="106" t="s">
        <v>28</v>
      </c>
      <c r="D18" s="107" t="s">
        <v>120</v>
      </c>
      <c r="E18" s="106" t="s">
        <v>121</v>
      </c>
      <c r="F18" s="106">
        <v>0</v>
      </c>
      <c r="G18" s="108">
        <f>+JUIN!L24</f>
        <v>0</v>
      </c>
      <c r="K18"/>
    </row>
    <row r="19" spans="1:11" ht="15" x14ac:dyDescent="0.25">
      <c r="A19" s="105">
        <f>+JUIN!A25</f>
        <v>42905</v>
      </c>
      <c r="B19" s="106" t="s">
        <v>27</v>
      </c>
      <c r="C19" s="106" t="s">
        <v>28</v>
      </c>
      <c r="D19" s="107" t="s">
        <v>120</v>
      </c>
      <c r="E19" s="106" t="s">
        <v>121</v>
      </c>
      <c r="F19" s="106">
        <v>0</v>
      </c>
      <c r="G19" s="108">
        <f>+JUIN!L25</f>
        <v>0</v>
      </c>
      <c r="K19"/>
    </row>
    <row r="20" spans="1:11" ht="15" x14ac:dyDescent="0.25">
      <c r="A20" s="105">
        <f>+JUIN!A26</f>
        <v>42906</v>
      </c>
      <c r="B20" s="106" t="s">
        <v>27</v>
      </c>
      <c r="C20" s="106" t="s">
        <v>28</v>
      </c>
      <c r="D20" s="107" t="s">
        <v>120</v>
      </c>
      <c r="E20" s="106" t="s">
        <v>121</v>
      </c>
      <c r="F20" s="106">
        <v>0</v>
      </c>
      <c r="G20" s="108">
        <f>+JUIN!L26</f>
        <v>0</v>
      </c>
      <c r="K20"/>
    </row>
    <row r="21" spans="1:11" ht="15" x14ac:dyDescent="0.25">
      <c r="A21" s="105">
        <f>+JUIN!A27</f>
        <v>42907</v>
      </c>
      <c r="B21" s="106" t="s">
        <v>27</v>
      </c>
      <c r="C21" s="106" t="s">
        <v>28</v>
      </c>
      <c r="D21" s="107" t="s">
        <v>120</v>
      </c>
      <c r="E21" s="106" t="s">
        <v>121</v>
      </c>
      <c r="F21" s="106">
        <v>0</v>
      </c>
      <c r="G21" s="108">
        <f>+JUIN!L27</f>
        <v>0</v>
      </c>
      <c r="K21"/>
    </row>
    <row r="22" spans="1:11" ht="15" x14ac:dyDescent="0.25">
      <c r="A22" s="105">
        <f>+JUIN!A28</f>
        <v>42908</v>
      </c>
      <c r="B22" s="106" t="s">
        <v>27</v>
      </c>
      <c r="C22" s="106" t="s">
        <v>28</v>
      </c>
      <c r="D22" s="107" t="s">
        <v>120</v>
      </c>
      <c r="E22" s="106" t="s">
        <v>121</v>
      </c>
      <c r="F22" s="106">
        <v>0</v>
      </c>
      <c r="G22" s="108">
        <f>+JUIN!L28</f>
        <v>0</v>
      </c>
      <c r="K22"/>
    </row>
    <row r="23" spans="1:11" ht="15" x14ac:dyDescent="0.25">
      <c r="A23" s="105">
        <f>+JUIN!A29</f>
        <v>42909</v>
      </c>
      <c r="B23" s="106" t="s">
        <v>27</v>
      </c>
      <c r="C23" s="106" t="s">
        <v>28</v>
      </c>
      <c r="D23" s="107" t="s">
        <v>120</v>
      </c>
      <c r="E23" s="106" t="s">
        <v>121</v>
      </c>
      <c r="F23" s="106">
        <v>0</v>
      </c>
      <c r="G23" s="108">
        <f>+JUIN!L29</f>
        <v>0</v>
      </c>
      <c r="K23"/>
    </row>
    <row r="24" spans="1:11" ht="15" x14ac:dyDescent="0.25">
      <c r="A24" s="105">
        <f>+JUIN!A30</f>
        <v>42910</v>
      </c>
      <c r="B24" s="106" t="s">
        <v>27</v>
      </c>
      <c r="C24" s="106" t="s">
        <v>28</v>
      </c>
      <c r="D24" s="107" t="s">
        <v>120</v>
      </c>
      <c r="E24" s="106" t="s">
        <v>121</v>
      </c>
      <c r="F24" s="106">
        <v>0</v>
      </c>
      <c r="G24" s="108">
        <f>+JUIN!L30</f>
        <v>0</v>
      </c>
      <c r="K24"/>
    </row>
    <row r="25" spans="1:11" ht="15" x14ac:dyDescent="0.25">
      <c r="A25" s="105">
        <f>+JUIN!A31</f>
        <v>42911</v>
      </c>
      <c r="B25" s="106" t="s">
        <v>27</v>
      </c>
      <c r="C25" s="106" t="s">
        <v>28</v>
      </c>
      <c r="D25" s="107" t="s">
        <v>120</v>
      </c>
      <c r="E25" s="106" t="s">
        <v>121</v>
      </c>
      <c r="F25" s="106">
        <v>0</v>
      </c>
      <c r="G25" s="108">
        <f>+JUIN!L31</f>
        <v>0</v>
      </c>
      <c r="K25"/>
    </row>
    <row r="26" spans="1:11" ht="15" x14ac:dyDescent="0.25">
      <c r="A26" s="105">
        <f>+JUIN!A32</f>
        <v>42912</v>
      </c>
      <c r="B26" s="106" t="s">
        <v>27</v>
      </c>
      <c r="C26" s="106" t="s">
        <v>28</v>
      </c>
      <c r="D26" s="107" t="s">
        <v>120</v>
      </c>
      <c r="E26" s="106" t="s">
        <v>121</v>
      </c>
      <c r="F26" s="106">
        <v>0</v>
      </c>
      <c r="G26" s="108">
        <f>+JUIN!L32</f>
        <v>0</v>
      </c>
      <c r="K26"/>
    </row>
    <row r="27" spans="1:11" ht="15" x14ac:dyDescent="0.25">
      <c r="A27" s="105">
        <f>+JUIN!A33</f>
        <v>42913</v>
      </c>
      <c r="B27" s="106" t="s">
        <v>27</v>
      </c>
      <c r="C27" s="106" t="s">
        <v>28</v>
      </c>
      <c r="D27" s="107" t="s">
        <v>120</v>
      </c>
      <c r="E27" s="106" t="s">
        <v>121</v>
      </c>
      <c r="F27" s="106">
        <v>0</v>
      </c>
      <c r="G27" s="108">
        <f>+JUIN!L33</f>
        <v>0</v>
      </c>
      <c r="K27"/>
    </row>
    <row r="28" spans="1:11" ht="15" x14ac:dyDescent="0.25">
      <c r="A28" s="105">
        <f>+JUIN!A34</f>
        <v>42914</v>
      </c>
      <c r="B28" s="106" t="s">
        <v>27</v>
      </c>
      <c r="C28" s="106" t="s">
        <v>28</v>
      </c>
      <c r="D28" s="107" t="s">
        <v>120</v>
      </c>
      <c r="E28" s="106" t="s">
        <v>121</v>
      </c>
      <c r="F28" s="106">
        <v>0</v>
      </c>
      <c r="G28" s="108">
        <f>+JUIN!L34</f>
        <v>0</v>
      </c>
      <c r="K28"/>
    </row>
    <row r="29" spans="1:11" ht="15" x14ac:dyDescent="0.25">
      <c r="A29" s="105">
        <f>+JUIN!A35</f>
        <v>42915</v>
      </c>
      <c r="B29" s="106" t="s">
        <v>27</v>
      </c>
      <c r="C29" s="106" t="s">
        <v>28</v>
      </c>
      <c r="D29" s="107" t="s">
        <v>120</v>
      </c>
      <c r="E29" s="106" t="s">
        <v>121</v>
      </c>
      <c r="F29" s="106">
        <v>0</v>
      </c>
      <c r="G29" s="108">
        <f>+JUIN!L35</f>
        <v>0</v>
      </c>
      <c r="K29"/>
    </row>
    <row r="30" spans="1:11" ht="15" x14ac:dyDescent="0.25">
      <c r="A30" s="105">
        <f>+JUIN!A36</f>
        <v>42916</v>
      </c>
      <c r="B30" s="106" t="s">
        <v>27</v>
      </c>
      <c r="C30" s="106" t="s">
        <v>28</v>
      </c>
      <c r="D30" s="107" t="s">
        <v>120</v>
      </c>
      <c r="E30" s="106" t="s">
        <v>121</v>
      </c>
      <c r="F30" s="106">
        <v>0</v>
      </c>
      <c r="G30" s="108">
        <f>+JUIN!L36</f>
        <v>0</v>
      </c>
      <c r="K30"/>
    </row>
    <row r="31" spans="1:11" ht="15" x14ac:dyDescent="0.25">
      <c r="A31" s="105">
        <f>+JUIN!A7</f>
        <v>42887</v>
      </c>
      <c r="B31" s="106" t="s">
        <v>27</v>
      </c>
      <c r="C31" s="106">
        <v>580</v>
      </c>
      <c r="D31" s="107" t="s">
        <v>120</v>
      </c>
      <c r="E31" s="106" t="s">
        <v>45</v>
      </c>
      <c r="F31" s="108">
        <f>+JUIN!S7</f>
        <v>0</v>
      </c>
      <c r="G31" s="108">
        <f>+JUIN!L41</f>
        <v>0</v>
      </c>
      <c r="K31"/>
    </row>
    <row r="32" spans="1:11" ht="15" x14ac:dyDescent="0.25">
      <c r="A32" s="105">
        <f>+JUIN!A8</f>
        <v>42888</v>
      </c>
      <c r="B32" s="106" t="s">
        <v>27</v>
      </c>
      <c r="C32" s="106">
        <v>580</v>
      </c>
      <c r="D32" s="107" t="s">
        <v>120</v>
      </c>
      <c r="E32" s="106" t="s">
        <v>45</v>
      </c>
      <c r="F32" s="108">
        <f>+JUIN!S8</f>
        <v>0</v>
      </c>
      <c r="G32" s="108">
        <f>+JUIN!L42</f>
        <v>0</v>
      </c>
      <c r="K32"/>
    </row>
    <row r="33" spans="1:11" ht="15" x14ac:dyDescent="0.25">
      <c r="A33" s="105">
        <f>+JUIN!A9</f>
        <v>42889</v>
      </c>
      <c r="B33" s="106" t="s">
        <v>27</v>
      </c>
      <c r="C33" s="106">
        <v>580</v>
      </c>
      <c r="D33" s="107" t="s">
        <v>120</v>
      </c>
      <c r="E33" s="106" t="s">
        <v>45</v>
      </c>
      <c r="F33" s="108">
        <f>+JUIN!S9</f>
        <v>0</v>
      </c>
      <c r="G33" s="108">
        <f>+JUIN!L43</f>
        <v>0</v>
      </c>
      <c r="K33"/>
    </row>
    <row r="34" spans="1:11" ht="15" x14ac:dyDescent="0.25">
      <c r="A34" s="105">
        <f>+JUIN!A10</f>
        <v>42890</v>
      </c>
      <c r="B34" s="106" t="s">
        <v>27</v>
      </c>
      <c r="C34" s="106">
        <v>580</v>
      </c>
      <c r="D34" s="107" t="s">
        <v>120</v>
      </c>
      <c r="E34" s="106" t="s">
        <v>45</v>
      </c>
      <c r="F34" s="108">
        <f>+JUIN!S10</f>
        <v>0</v>
      </c>
      <c r="G34" s="108">
        <f>+JUIN!L44</f>
        <v>0</v>
      </c>
      <c r="K34"/>
    </row>
    <row r="35" spans="1:11" ht="15" x14ac:dyDescent="0.25">
      <c r="A35" s="105">
        <f>+JUIN!A11</f>
        <v>42891</v>
      </c>
      <c r="B35" s="106" t="s">
        <v>27</v>
      </c>
      <c r="C35" s="106">
        <v>580</v>
      </c>
      <c r="D35" s="107" t="s">
        <v>120</v>
      </c>
      <c r="E35" s="106" t="s">
        <v>45</v>
      </c>
      <c r="F35" s="108">
        <f>+JUIN!S11</f>
        <v>0</v>
      </c>
      <c r="G35" s="108">
        <f>+JUIN!L45</f>
        <v>0</v>
      </c>
      <c r="K35"/>
    </row>
    <row r="36" spans="1:11" ht="15" x14ac:dyDescent="0.25">
      <c r="A36" s="105">
        <f>+JUIN!A12</f>
        <v>42892</v>
      </c>
      <c r="B36" s="106" t="s">
        <v>27</v>
      </c>
      <c r="C36" s="106">
        <v>580</v>
      </c>
      <c r="D36" s="107" t="s">
        <v>120</v>
      </c>
      <c r="E36" s="106" t="s">
        <v>45</v>
      </c>
      <c r="F36" s="108">
        <f>+JUIN!S12</f>
        <v>0</v>
      </c>
      <c r="G36" s="108">
        <f>+JUIN!L46</f>
        <v>0</v>
      </c>
      <c r="K36"/>
    </row>
    <row r="37" spans="1:11" ht="15" x14ac:dyDescent="0.25">
      <c r="A37" s="105">
        <f>+JUIN!A13</f>
        <v>42893</v>
      </c>
      <c r="B37" s="106" t="s">
        <v>27</v>
      </c>
      <c r="C37" s="106">
        <v>580</v>
      </c>
      <c r="D37" s="107" t="s">
        <v>120</v>
      </c>
      <c r="E37" s="106" t="s">
        <v>45</v>
      </c>
      <c r="F37" s="108">
        <f>+JUIN!S13</f>
        <v>0</v>
      </c>
      <c r="G37" s="108">
        <f>+JUIN!L47</f>
        <v>0</v>
      </c>
      <c r="K37"/>
    </row>
    <row r="38" spans="1:11" ht="15" x14ac:dyDescent="0.25">
      <c r="A38" s="105">
        <f>+JUIN!A14</f>
        <v>42894</v>
      </c>
      <c r="B38" s="106" t="s">
        <v>27</v>
      </c>
      <c r="C38" s="106">
        <v>580</v>
      </c>
      <c r="D38" s="107" t="s">
        <v>120</v>
      </c>
      <c r="E38" s="106" t="s">
        <v>45</v>
      </c>
      <c r="F38" s="108">
        <f>+JUIN!S14</f>
        <v>0</v>
      </c>
      <c r="G38" s="108">
        <f>+JUIN!L48</f>
        <v>0</v>
      </c>
      <c r="K38"/>
    </row>
    <row r="39" spans="1:11" ht="15" x14ac:dyDescent="0.25">
      <c r="A39" s="105">
        <f>+JUIN!A15</f>
        <v>42895</v>
      </c>
      <c r="B39" s="106" t="s">
        <v>27</v>
      </c>
      <c r="C39" s="106">
        <v>580</v>
      </c>
      <c r="D39" s="107" t="s">
        <v>120</v>
      </c>
      <c r="E39" s="106" t="s">
        <v>45</v>
      </c>
      <c r="F39" s="108">
        <f>+JUIN!S15</f>
        <v>0</v>
      </c>
      <c r="G39" s="108">
        <f>+JUIN!L49</f>
        <v>0</v>
      </c>
      <c r="K39"/>
    </row>
    <row r="40" spans="1:11" ht="15" x14ac:dyDescent="0.25">
      <c r="A40" s="105">
        <f>+JUIN!A16</f>
        <v>42896</v>
      </c>
      <c r="B40" s="106" t="s">
        <v>27</v>
      </c>
      <c r="C40" s="106">
        <v>580</v>
      </c>
      <c r="D40" s="107" t="s">
        <v>120</v>
      </c>
      <c r="E40" s="106" t="s">
        <v>45</v>
      </c>
      <c r="F40" s="108">
        <f>+JUIN!S16</f>
        <v>0</v>
      </c>
      <c r="G40" s="108">
        <f>+JUIN!L50</f>
        <v>0</v>
      </c>
      <c r="K40"/>
    </row>
    <row r="41" spans="1:11" ht="15" x14ac:dyDescent="0.25">
      <c r="A41" s="105">
        <f>+JUIN!A17</f>
        <v>42897</v>
      </c>
      <c r="B41" s="106" t="s">
        <v>27</v>
      </c>
      <c r="C41" s="106">
        <v>580</v>
      </c>
      <c r="D41" s="107" t="s">
        <v>120</v>
      </c>
      <c r="E41" s="106" t="s">
        <v>45</v>
      </c>
      <c r="F41" s="108">
        <f>+JUIN!S17</f>
        <v>0</v>
      </c>
      <c r="G41" s="108">
        <f>+JUIN!L51</f>
        <v>0</v>
      </c>
      <c r="K41"/>
    </row>
    <row r="42" spans="1:11" ht="15" x14ac:dyDescent="0.25">
      <c r="A42" s="105">
        <f>+JUIN!A18</f>
        <v>42898</v>
      </c>
      <c r="B42" s="106" t="s">
        <v>27</v>
      </c>
      <c r="C42" s="106">
        <v>580</v>
      </c>
      <c r="D42" s="107" t="s">
        <v>120</v>
      </c>
      <c r="E42" s="106" t="s">
        <v>45</v>
      </c>
      <c r="F42" s="108">
        <f>+JUIN!S18</f>
        <v>0</v>
      </c>
      <c r="G42" s="108">
        <f>+JUIN!L52</f>
        <v>0</v>
      </c>
      <c r="K42"/>
    </row>
    <row r="43" spans="1:11" ht="15" x14ac:dyDescent="0.25">
      <c r="A43" s="105">
        <f>+JUIN!A19</f>
        <v>42899</v>
      </c>
      <c r="B43" s="106" t="s">
        <v>27</v>
      </c>
      <c r="C43" s="106">
        <v>580</v>
      </c>
      <c r="D43" s="107" t="s">
        <v>120</v>
      </c>
      <c r="E43" s="106" t="s">
        <v>45</v>
      </c>
      <c r="F43" s="108">
        <f>+JUIN!S19</f>
        <v>0</v>
      </c>
      <c r="G43" s="108">
        <f>+JUIN!L53</f>
        <v>0</v>
      </c>
      <c r="K43"/>
    </row>
    <row r="44" spans="1:11" ht="15" x14ac:dyDescent="0.25">
      <c r="A44" s="105">
        <f>+JUIN!A20</f>
        <v>42900</v>
      </c>
      <c r="B44" s="106" t="s">
        <v>27</v>
      </c>
      <c r="C44" s="106">
        <v>580</v>
      </c>
      <c r="D44" s="107" t="s">
        <v>120</v>
      </c>
      <c r="E44" s="106" t="s">
        <v>45</v>
      </c>
      <c r="F44" s="108">
        <f>+JUIN!S20</f>
        <v>0</v>
      </c>
      <c r="G44" s="108">
        <f>+JUIN!L54</f>
        <v>0</v>
      </c>
      <c r="K44"/>
    </row>
    <row r="45" spans="1:11" ht="15" x14ac:dyDescent="0.25">
      <c r="A45" s="105">
        <f>+JUIN!A21</f>
        <v>42901</v>
      </c>
      <c r="B45" s="106" t="s">
        <v>27</v>
      </c>
      <c r="C45" s="106">
        <v>580</v>
      </c>
      <c r="D45" s="107" t="s">
        <v>120</v>
      </c>
      <c r="E45" s="106" t="s">
        <v>45</v>
      </c>
      <c r="F45" s="108">
        <f>+JUIN!S21</f>
        <v>0</v>
      </c>
      <c r="G45" s="108">
        <f>+JUIN!L55</f>
        <v>0</v>
      </c>
      <c r="K45"/>
    </row>
    <row r="46" spans="1:11" ht="15" x14ac:dyDescent="0.25">
      <c r="A46" s="105">
        <f>+JUIN!A22</f>
        <v>42902</v>
      </c>
      <c r="B46" s="106" t="s">
        <v>27</v>
      </c>
      <c r="C46" s="106">
        <v>580</v>
      </c>
      <c r="D46" s="107" t="s">
        <v>120</v>
      </c>
      <c r="E46" s="106" t="s">
        <v>45</v>
      </c>
      <c r="F46" s="108">
        <f>+JUIN!S22</f>
        <v>0</v>
      </c>
      <c r="G46" s="108">
        <f>+JUIN!L56</f>
        <v>0</v>
      </c>
      <c r="K46"/>
    </row>
    <row r="47" spans="1:11" ht="15" x14ac:dyDescent="0.25">
      <c r="A47" s="105">
        <f>+JUIN!A23</f>
        <v>42903</v>
      </c>
      <c r="B47" s="106" t="s">
        <v>27</v>
      </c>
      <c r="C47" s="106">
        <v>580</v>
      </c>
      <c r="D47" s="107" t="s">
        <v>120</v>
      </c>
      <c r="E47" s="106" t="s">
        <v>45</v>
      </c>
      <c r="F47" s="108">
        <f>+JUIN!S23</f>
        <v>0</v>
      </c>
      <c r="G47" s="108">
        <f>+JUIN!L57</f>
        <v>0</v>
      </c>
      <c r="K47"/>
    </row>
    <row r="48" spans="1:11" ht="15" x14ac:dyDescent="0.25">
      <c r="A48" s="105">
        <f>+JUIN!A24</f>
        <v>42904</v>
      </c>
      <c r="B48" s="106" t="s">
        <v>27</v>
      </c>
      <c r="C48" s="106">
        <v>580</v>
      </c>
      <c r="D48" s="107" t="s">
        <v>120</v>
      </c>
      <c r="E48" s="106" t="s">
        <v>45</v>
      </c>
      <c r="F48" s="108">
        <f>+JUIN!S24</f>
        <v>0</v>
      </c>
      <c r="G48" s="108">
        <f>+JUIN!L58</f>
        <v>0</v>
      </c>
      <c r="K48"/>
    </row>
    <row r="49" spans="1:11" ht="15" x14ac:dyDescent="0.25">
      <c r="A49" s="105">
        <f>+JUIN!A25</f>
        <v>42905</v>
      </c>
      <c r="B49" s="106" t="s">
        <v>27</v>
      </c>
      <c r="C49" s="106">
        <v>580</v>
      </c>
      <c r="D49" s="107" t="s">
        <v>120</v>
      </c>
      <c r="E49" s="106" t="s">
        <v>45</v>
      </c>
      <c r="F49" s="108">
        <f>+JUIN!S25</f>
        <v>0</v>
      </c>
      <c r="G49" s="108">
        <f>+JUIN!L59</f>
        <v>0</v>
      </c>
      <c r="K49"/>
    </row>
    <row r="50" spans="1:11" ht="15" x14ac:dyDescent="0.25">
      <c r="A50" s="105">
        <f>+JUIN!A26</f>
        <v>42906</v>
      </c>
      <c r="B50" s="106" t="s">
        <v>27</v>
      </c>
      <c r="C50" s="106">
        <v>580</v>
      </c>
      <c r="D50" s="107" t="s">
        <v>120</v>
      </c>
      <c r="E50" s="106" t="s">
        <v>45</v>
      </c>
      <c r="F50" s="108">
        <f>+JUIN!S26</f>
        <v>0</v>
      </c>
      <c r="G50" s="108">
        <f>+JUIN!L60</f>
        <v>0</v>
      </c>
      <c r="K50"/>
    </row>
    <row r="51" spans="1:11" ht="15" x14ac:dyDescent="0.25">
      <c r="A51" s="105">
        <f>+JUIN!A27</f>
        <v>42907</v>
      </c>
      <c r="B51" s="106" t="s">
        <v>27</v>
      </c>
      <c r="C51" s="106">
        <v>580</v>
      </c>
      <c r="D51" s="107" t="s">
        <v>120</v>
      </c>
      <c r="E51" s="106" t="s">
        <v>45</v>
      </c>
      <c r="F51" s="108">
        <f>+JUIN!S27</f>
        <v>0</v>
      </c>
      <c r="G51" s="108">
        <f>+JUIN!L61</f>
        <v>0</v>
      </c>
      <c r="K51"/>
    </row>
    <row r="52" spans="1:11" ht="15" x14ac:dyDescent="0.25">
      <c r="A52" s="105">
        <f>+JUIN!A28</f>
        <v>42908</v>
      </c>
      <c r="B52" s="106" t="s">
        <v>27</v>
      </c>
      <c r="C52" s="106">
        <v>580</v>
      </c>
      <c r="D52" s="107" t="s">
        <v>120</v>
      </c>
      <c r="E52" s="106" t="s">
        <v>45</v>
      </c>
      <c r="F52" s="108">
        <f>+JUIN!S28</f>
        <v>0</v>
      </c>
      <c r="G52" s="108">
        <f>+JUIN!L62</f>
        <v>0</v>
      </c>
      <c r="K52"/>
    </row>
    <row r="53" spans="1:11" ht="15" x14ac:dyDescent="0.25">
      <c r="A53" s="105">
        <f>+JUIN!A29</f>
        <v>42909</v>
      </c>
      <c r="B53" s="106" t="s">
        <v>27</v>
      </c>
      <c r="C53" s="106">
        <v>580</v>
      </c>
      <c r="D53" s="107" t="s">
        <v>120</v>
      </c>
      <c r="E53" s="106" t="s">
        <v>45</v>
      </c>
      <c r="F53" s="108">
        <f>+JUIN!S29</f>
        <v>0</v>
      </c>
      <c r="G53" s="108">
        <f>+JUIN!L63</f>
        <v>0</v>
      </c>
      <c r="K53"/>
    </row>
    <row r="54" spans="1:11" ht="15" x14ac:dyDescent="0.25">
      <c r="A54" s="105">
        <f>+JUIN!A30</f>
        <v>42910</v>
      </c>
      <c r="B54" s="106" t="s">
        <v>27</v>
      </c>
      <c r="C54" s="106">
        <v>580</v>
      </c>
      <c r="D54" s="107" t="s">
        <v>120</v>
      </c>
      <c r="E54" s="106" t="s">
        <v>45</v>
      </c>
      <c r="F54" s="108">
        <f>+JUIN!S30</f>
        <v>0</v>
      </c>
      <c r="G54" s="108">
        <f>+JUIN!L64</f>
        <v>0</v>
      </c>
      <c r="K54"/>
    </row>
    <row r="55" spans="1:11" ht="15" x14ac:dyDescent="0.25">
      <c r="A55" s="105">
        <f>+JUIN!A31</f>
        <v>42911</v>
      </c>
      <c r="B55" s="106" t="s">
        <v>27</v>
      </c>
      <c r="C55" s="106">
        <v>580</v>
      </c>
      <c r="D55" s="107" t="s">
        <v>120</v>
      </c>
      <c r="E55" s="106" t="s">
        <v>45</v>
      </c>
      <c r="F55" s="108">
        <f>+JUIN!S31</f>
        <v>0</v>
      </c>
      <c r="G55" s="108">
        <f>+JUIN!L65</f>
        <v>0</v>
      </c>
      <c r="K55"/>
    </row>
    <row r="56" spans="1:11" ht="15" x14ac:dyDescent="0.25">
      <c r="A56" s="105">
        <f>+JUIN!A32</f>
        <v>42912</v>
      </c>
      <c r="B56" s="106" t="s">
        <v>27</v>
      </c>
      <c r="C56" s="106">
        <v>580</v>
      </c>
      <c r="D56" s="107" t="s">
        <v>120</v>
      </c>
      <c r="E56" s="106" t="s">
        <v>45</v>
      </c>
      <c r="F56" s="108">
        <f>+JUIN!S32</f>
        <v>0</v>
      </c>
      <c r="G56" s="108">
        <f>+JUIN!L66</f>
        <v>0</v>
      </c>
      <c r="K56"/>
    </row>
    <row r="57" spans="1:11" ht="15" x14ac:dyDescent="0.25">
      <c r="A57" s="105">
        <f>+JUIN!A33</f>
        <v>42913</v>
      </c>
      <c r="B57" s="106" t="s">
        <v>27</v>
      </c>
      <c r="C57" s="106">
        <v>580</v>
      </c>
      <c r="D57" s="107" t="s">
        <v>120</v>
      </c>
      <c r="E57" s="106" t="s">
        <v>45</v>
      </c>
      <c r="F57" s="108">
        <f>+JUIN!S33</f>
        <v>0</v>
      </c>
      <c r="G57" s="108">
        <f>+JUIN!L67</f>
        <v>0</v>
      </c>
      <c r="K57"/>
    </row>
    <row r="58" spans="1:11" ht="15" x14ac:dyDescent="0.25">
      <c r="A58" s="105">
        <f>+JUIN!A34</f>
        <v>42914</v>
      </c>
      <c r="B58" s="106" t="s">
        <v>27</v>
      </c>
      <c r="C58" s="106">
        <v>580</v>
      </c>
      <c r="D58" s="107" t="s">
        <v>120</v>
      </c>
      <c r="E58" s="106" t="s">
        <v>45</v>
      </c>
      <c r="F58" s="108">
        <f>+JUIN!S34</f>
        <v>0</v>
      </c>
      <c r="G58" s="108">
        <f>+JUIN!L68</f>
        <v>0</v>
      </c>
      <c r="K58"/>
    </row>
    <row r="59" spans="1:11" ht="15" x14ac:dyDescent="0.25">
      <c r="A59" s="105">
        <f>+JUIN!A35</f>
        <v>42915</v>
      </c>
      <c r="B59" s="106" t="s">
        <v>27</v>
      </c>
      <c r="C59" s="106">
        <v>580</v>
      </c>
      <c r="D59" s="107" t="s">
        <v>120</v>
      </c>
      <c r="E59" s="106" t="s">
        <v>45</v>
      </c>
      <c r="F59" s="108">
        <f>+JUIN!S35</f>
        <v>0</v>
      </c>
      <c r="G59" s="108">
        <f>+JUIN!L69</f>
        <v>0</v>
      </c>
      <c r="K59"/>
    </row>
    <row r="60" spans="1:11" ht="15" x14ac:dyDescent="0.25">
      <c r="A60" s="105">
        <f>+JUIN!A36</f>
        <v>42916</v>
      </c>
      <c r="B60" s="106" t="s">
        <v>27</v>
      </c>
      <c r="C60" s="106">
        <v>580</v>
      </c>
      <c r="D60" s="107" t="s">
        <v>120</v>
      </c>
      <c r="E60" s="106" t="s">
        <v>45</v>
      </c>
      <c r="F60" s="108">
        <f>+JUIN!S36</f>
        <v>0</v>
      </c>
      <c r="G60" s="108">
        <f>+JUIN!L70</f>
        <v>0</v>
      </c>
      <c r="K60"/>
    </row>
    <row r="61" spans="1:11" ht="15" x14ac:dyDescent="0.25">
      <c r="A61" s="105">
        <f>+JUIN!A7</f>
        <v>42887</v>
      </c>
      <c r="B61" s="106" t="s">
        <v>27</v>
      </c>
      <c r="C61" s="106" t="s">
        <v>44</v>
      </c>
      <c r="D61" s="107" t="s">
        <v>120</v>
      </c>
      <c r="E61" s="108">
        <f>+JUIN!W7</f>
        <v>0</v>
      </c>
      <c r="F61" s="108">
        <f>+JUIN!X7</f>
        <v>0</v>
      </c>
      <c r="G61" s="108">
        <f>+JUIN!L75</f>
        <v>0</v>
      </c>
      <c r="K61"/>
    </row>
    <row r="62" spans="1:11" ht="15" x14ac:dyDescent="0.25">
      <c r="A62" s="105">
        <f>+JUIN!A8</f>
        <v>42888</v>
      </c>
      <c r="B62" s="106" t="s">
        <v>27</v>
      </c>
      <c r="C62" s="106" t="s">
        <v>44</v>
      </c>
      <c r="D62" s="107" t="s">
        <v>120</v>
      </c>
      <c r="E62" s="108">
        <f>+JUIN!W8</f>
        <v>0</v>
      </c>
      <c r="F62" s="108">
        <f>+JUIN!X8</f>
        <v>0</v>
      </c>
      <c r="G62" s="108">
        <f>+JUIN!L76</f>
        <v>0</v>
      </c>
      <c r="K62"/>
    </row>
    <row r="63" spans="1:11" ht="15" x14ac:dyDescent="0.25">
      <c r="A63" s="105">
        <f>+JUIN!A9</f>
        <v>42889</v>
      </c>
      <c r="B63" s="106" t="s">
        <v>27</v>
      </c>
      <c r="C63" s="106" t="s">
        <v>44</v>
      </c>
      <c r="D63" s="107" t="s">
        <v>120</v>
      </c>
      <c r="E63" s="108">
        <f>+JUIN!W9</f>
        <v>0</v>
      </c>
      <c r="F63" s="108">
        <f>+JUIN!X9</f>
        <v>0</v>
      </c>
      <c r="G63" s="108">
        <f>+JUIN!L77</f>
        <v>0</v>
      </c>
      <c r="K63"/>
    </row>
    <row r="64" spans="1:11" ht="15" x14ac:dyDescent="0.25">
      <c r="A64" s="105">
        <f>+JUIN!A10</f>
        <v>42890</v>
      </c>
      <c r="B64" s="106" t="s">
        <v>27</v>
      </c>
      <c r="C64" s="106" t="s">
        <v>44</v>
      </c>
      <c r="D64" s="107" t="s">
        <v>120</v>
      </c>
      <c r="E64" s="108">
        <f>+JUIN!W10</f>
        <v>0</v>
      </c>
      <c r="F64" s="108">
        <f>+JUIN!X10</f>
        <v>0</v>
      </c>
      <c r="G64" s="108">
        <f>+JUIN!L78</f>
        <v>0</v>
      </c>
      <c r="K64"/>
    </row>
    <row r="65" spans="1:11" ht="15" x14ac:dyDescent="0.25">
      <c r="A65" s="105">
        <f>+JUIN!A11</f>
        <v>42891</v>
      </c>
      <c r="B65" s="106" t="s">
        <v>27</v>
      </c>
      <c r="C65" s="106" t="s">
        <v>44</v>
      </c>
      <c r="D65" s="107" t="s">
        <v>120</v>
      </c>
      <c r="E65" s="108">
        <f>+JUIN!W11</f>
        <v>0</v>
      </c>
      <c r="F65" s="108">
        <f>+JUIN!X11</f>
        <v>0</v>
      </c>
      <c r="G65" s="108">
        <f>+JUIN!L79</f>
        <v>0</v>
      </c>
      <c r="K65"/>
    </row>
    <row r="66" spans="1:11" ht="15" x14ac:dyDescent="0.25">
      <c r="A66" s="105">
        <f>+JUIN!A12</f>
        <v>42892</v>
      </c>
      <c r="B66" s="106" t="s">
        <v>27</v>
      </c>
      <c r="C66" s="106" t="s">
        <v>44</v>
      </c>
      <c r="D66" s="107" t="s">
        <v>120</v>
      </c>
      <c r="E66" s="108">
        <f>+JUIN!W12</f>
        <v>0</v>
      </c>
      <c r="F66" s="108">
        <f>+JUIN!X12</f>
        <v>0</v>
      </c>
      <c r="G66" s="108">
        <f>+JUIN!L80</f>
        <v>0</v>
      </c>
      <c r="K66"/>
    </row>
    <row r="67" spans="1:11" ht="15" x14ac:dyDescent="0.25">
      <c r="A67" s="105">
        <f>+JUIN!A13</f>
        <v>42893</v>
      </c>
      <c r="B67" s="106" t="s">
        <v>27</v>
      </c>
      <c r="C67" s="106" t="s">
        <v>44</v>
      </c>
      <c r="D67" s="107" t="s">
        <v>120</v>
      </c>
      <c r="E67" s="108">
        <f>+JUIN!W13</f>
        <v>0</v>
      </c>
      <c r="F67" s="108">
        <f>+JUIN!X13</f>
        <v>0</v>
      </c>
      <c r="G67" s="108">
        <f>+JUIN!L81</f>
        <v>0</v>
      </c>
      <c r="K67"/>
    </row>
    <row r="68" spans="1:11" ht="15" x14ac:dyDescent="0.25">
      <c r="A68" s="105">
        <f>+JUIN!A14</f>
        <v>42894</v>
      </c>
      <c r="B68" s="106" t="s">
        <v>27</v>
      </c>
      <c r="C68" s="106" t="s">
        <v>44</v>
      </c>
      <c r="D68" s="107" t="s">
        <v>120</v>
      </c>
      <c r="E68" s="108">
        <f>+JUIN!W14</f>
        <v>0</v>
      </c>
      <c r="F68" s="108">
        <f>+JUIN!X14</f>
        <v>0</v>
      </c>
      <c r="G68" s="108">
        <f>+JUIN!L82</f>
        <v>0</v>
      </c>
      <c r="K68"/>
    </row>
    <row r="69" spans="1:11" ht="15" x14ac:dyDescent="0.25">
      <c r="A69" s="105">
        <f>+JUIN!A15</f>
        <v>42895</v>
      </c>
      <c r="B69" s="106" t="s">
        <v>27</v>
      </c>
      <c r="C69" s="106" t="s">
        <v>44</v>
      </c>
      <c r="D69" s="107" t="s">
        <v>120</v>
      </c>
      <c r="E69" s="108">
        <f>+JUIN!W15</f>
        <v>0</v>
      </c>
      <c r="F69" s="108">
        <f>+JUIN!X15</f>
        <v>0</v>
      </c>
      <c r="G69" s="108">
        <f>+JUIN!L83</f>
        <v>0</v>
      </c>
      <c r="K69"/>
    </row>
    <row r="70" spans="1:11" ht="15" x14ac:dyDescent="0.25">
      <c r="A70" s="105">
        <f>+JUIN!A16</f>
        <v>42896</v>
      </c>
      <c r="B70" s="106" t="s">
        <v>27</v>
      </c>
      <c r="C70" s="106" t="s">
        <v>44</v>
      </c>
      <c r="D70" s="107" t="s">
        <v>120</v>
      </c>
      <c r="E70" s="108">
        <f>+JUIN!W16</f>
        <v>0</v>
      </c>
      <c r="F70" s="108">
        <f>+JUIN!X16</f>
        <v>0</v>
      </c>
      <c r="G70" s="108">
        <f>+JUIN!L84</f>
        <v>0</v>
      </c>
      <c r="K70"/>
    </row>
    <row r="71" spans="1:11" ht="15" x14ac:dyDescent="0.25">
      <c r="A71" s="105">
        <f>+JUIN!A17</f>
        <v>42897</v>
      </c>
      <c r="B71" s="106" t="s">
        <v>27</v>
      </c>
      <c r="C71" s="106" t="s">
        <v>44</v>
      </c>
      <c r="D71" s="107" t="s">
        <v>120</v>
      </c>
      <c r="E71" s="108">
        <f>+JUIN!W17</f>
        <v>0</v>
      </c>
      <c r="F71" s="108">
        <f>+JUIN!X17</f>
        <v>0</v>
      </c>
      <c r="G71" s="108">
        <f>+JUIN!L85</f>
        <v>0</v>
      </c>
      <c r="K71"/>
    </row>
    <row r="72" spans="1:11" ht="15" x14ac:dyDescent="0.25">
      <c r="A72" s="105">
        <f>+JUIN!A18</f>
        <v>42898</v>
      </c>
      <c r="B72" s="106" t="s">
        <v>27</v>
      </c>
      <c r="C72" s="106" t="s">
        <v>44</v>
      </c>
      <c r="D72" s="107" t="s">
        <v>120</v>
      </c>
      <c r="E72" s="108">
        <f>+JUIN!W18</f>
        <v>0</v>
      </c>
      <c r="F72" s="108">
        <f>+JUIN!X18</f>
        <v>0</v>
      </c>
      <c r="G72" s="108">
        <f>+JUIN!L86</f>
        <v>0</v>
      </c>
      <c r="K72"/>
    </row>
    <row r="73" spans="1:11" ht="15" x14ac:dyDescent="0.25">
      <c r="A73" s="105">
        <f>+JUIN!A19</f>
        <v>42899</v>
      </c>
      <c r="B73" s="106" t="s">
        <v>27</v>
      </c>
      <c r="C73" s="106" t="s">
        <v>44</v>
      </c>
      <c r="D73" s="107" t="s">
        <v>120</v>
      </c>
      <c r="E73" s="108">
        <f>+JUIN!W19</f>
        <v>0</v>
      </c>
      <c r="F73" s="108">
        <f>+JUIN!X19</f>
        <v>0</v>
      </c>
      <c r="G73" s="108">
        <f>+JUIN!L87</f>
        <v>0</v>
      </c>
      <c r="K73"/>
    </row>
    <row r="74" spans="1:11" ht="15" x14ac:dyDescent="0.25">
      <c r="A74" s="105">
        <f>+JUIN!A20</f>
        <v>42900</v>
      </c>
      <c r="B74" s="106" t="s">
        <v>27</v>
      </c>
      <c r="C74" s="106" t="s">
        <v>44</v>
      </c>
      <c r="D74" s="107" t="s">
        <v>120</v>
      </c>
      <c r="E74" s="108">
        <f>+JUIN!W20</f>
        <v>0</v>
      </c>
      <c r="F74" s="108">
        <f>+JUIN!X20</f>
        <v>0</v>
      </c>
      <c r="G74" s="108">
        <f>+JUIN!L88</f>
        <v>0</v>
      </c>
      <c r="K74"/>
    </row>
    <row r="75" spans="1:11" ht="15" x14ac:dyDescent="0.25">
      <c r="A75" s="105">
        <f>+JUIN!A21</f>
        <v>42901</v>
      </c>
      <c r="B75" s="106" t="s">
        <v>27</v>
      </c>
      <c r="C75" s="106" t="s">
        <v>44</v>
      </c>
      <c r="D75" s="107" t="s">
        <v>120</v>
      </c>
      <c r="E75" s="108">
        <f>+JUIN!W21</f>
        <v>0</v>
      </c>
      <c r="F75" s="108">
        <f>+JUIN!X21</f>
        <v>0</v>
      </c>
      <c r="G75" s="108">
        <f>+JUIN!L89</f>
        <v>0</v>
      </c>
      <c r="K75"/>
    </row>
    <row r="76" spans="1:11" ht="15" x14ac:dyDescent="0.25">
      <c r="A76" s="105">
        <f>+JUIN!A22</f>
        <v>42902</v>
      </c>
      <c r="B76" s="106" t="s">
        <v>27</v>
      </c>
      <c r="C76" s="106" t="s">
        <v>44</v>
      </c>
      <c r="D76" s="107" t="s">
        <v>120</v>
      </c>
      <c r="E76" s="108">
        <f>+JUIN!W22</f>
        <v>0</v>
      </c>
      <c r="F76" s="108">
        <f>+JUIN!X22</f>
        <v>0</v>
      </c>
      <c r="G76" s="108">
        <f>+JUIN!L90</f>
        <v>0</v>
      </c>
      <c r="K76"/>
    </row>
    <row r="77" spans="1:11" ht="15" x14ac:dyDescent="0.25">
      <c r="A77" s="105">
        <f>+JUIN!A23</f>
        <v>42903</v>
      </c>
      <c r="B77" s="106" t="s">
        <v>27</v>
      </c>
      <c r="C77" s="106" t="s">
        <v>44</v>
      </c>
      <c r="D77" s="107" t="s">
        <v>120</v>
      </c>
      <c r="E77" s="108">
        <f>+JUIN!W23</f>
        <v>0</v>
      </c>
      <c r="F77" s="108">
        <f>+JUIN!X23</f>
        <v>0</v>
      </c>
      <c r="G77" s="108">
        <f>+JUIN!L91</f>
        <v>0</v>
      </c>
      <c r="K77"/>
    </row>
    <row r="78" spans="1:11" ht="15" x14ac:dyDescent="0.25">
      <c r="A78" s="105">
        <f>+JUIN!A24</f>
        <v>42904</v>
      </c>
      <c r="B78" s="106" t="s">
        <v>27</v>
      </c>
      <c r="C78" s="106" t="s">
        <v>44</v>
      </c>
      <c r="D78" s="107" t="s">
        <v>120</v>
      </c>
      <c r="E78" s="108">
        <f>+JUIN!W24</f>
        <v>0</v>
      </c>
      <c r="F78" s="108">
        <f>+JUIN!X24</f>
        <v>0</v>
      </c>
      <c r="G78" s="108">
        <f>+JUIN!L92</f>
        <v>0</v>
      </c>
      <c r="K78"/>
    </row>
    <row r="79" spans="1:11" ht="15" x14ac:dyDescent="0.25">
      <c r="A79" s="105">
        <f>+JUIN!A25</f>
        <v>42905</v>
      </c>
      <c r="B79" s="106" t="s">
        <v>27</v>
      </c>
      <c r="C79" s="106" t="s">
        <v>44</v>
      </c>
      <c r="D79" s="107" t="s">
        <v>120</v>
      </c>
      <c r="E79" s="108">
        <f>+JUIN!W25</f>
        <v>0</v>
      </c>
      <c r="F79" s="108">
        <f>+JUIN!X25</f>
        <v>0</v>
      </c>
      <c r="G79" s="108">
        <f>+JUIN!L93</f>
        <v>0</v>
      </c>
      <c r="K79"/>
    </row>
    <row r="80" spans="1:11" ht="15" x14ac:dyDescent="0.25">
      <c r="A80" s="105">
        <f>+JUIN!A26</f>
        <v>42906</v>
      </c>
      <c r="B80" s="106" t="s">
        <v>27</v>
      </c>
      <c r="C80" s="106" t="s">
        <v>44</v>
      </c>
      <c r="D80" s="107" t="s">
        <v>120</v>
      </c>
      <c r="E80" s="108">
        <f>+JUIN!W26</f>
        <v>0</v>
      </c>
      <c r="F80" s="108">
        <f>+JUIN!X26</f>
        <v>0</v>
      </c>
      <c r="G80" s="108">
        <f>+JUIN!L94</f>
        <v>0</v>
      </c>
      <c r="K80"/>
    </row>
    <row r="81" spans="1:11" ht="15" x14ac:dyDescent="0.25">
      <c r="A81" s="105">
        <f>+JUIN!A27</f>
        <v>42907</v>
      </c>
      <c r="B81" s="106" t="s">
        <v>27</v>
      </c>
      <c r="C81" s="106" t="s">
        <v>44</v>
      </c>
      <c r="D81" s="107" t="s">
        <v>120</v>
      </c>
      <c r="E81" s="108">
        <f>+JUIN!W27</f>
        <v>0</v>
      </c>
      <c r="F81" s="108">
        <f>+JUIN!X27</f>
        <v>0</v>
      </c>
      <c r="G81" s="108">
        <f>+JUIN!L95</f>
        <v>0</v>
      </c>
      <c r="K81"/>
    </row>
    <row r="82" spans="1:11" ht="15" x14ac:dyDescent="0.25">
      <c r="A82" s="105">
        <f>+JUIN!A28</f>
        <v>42908</v>
      </c>
      <c r="B82" s="106" t="s">
        <v>27</v>
      </c>
      <c r="C82" s="106" t="s">
        <v>44</v>
      </c>
      <c r="D82" s="107" t="s">
        <v>120</v>
      </c>
      <c r="E82" s="108">
        <f>+JUIN!W28</f>
        <v>0</v>
      </c>
      <c r="F82" s="108">
        <f>+JUIN!X28</f>
        <v>0</v>
      </c>
      <c r="G82" s="108">
        <f>+JUIN!L96</f>
        <v>0</v>
      </c>
      <c r="K82"/>
    </row>
    <row r="83" spans="1:11" ht="15" x14ac:dyDescent="0.25">
      <c r="A83" s="105">
        <f>+JUIN!A29</f>
        <v>42909</v>
      </c>
      <c r="B83" s="106" t="s">
        <v>27</v>
      </c>
      <c r="C83" s="106" t="s">
        <v>44</v>
      </c>
      <c r="D83" s="107" t="s">
        <v>120</v>
      </c>
      <c r="E83" s="108">
        <f>+JUIN!W29</f>
        <v>0</v>
      </c>
      <c r="F83" s="108">
        <f>+JUIN!X29</f>
        <v>0</v>
      </c>
      <c r="G83" s="108">
        <f>+JUIN!L97</f>
        <v>0</v>
      </c>
      <c r="K83"/>
    </row>
    <row r="84" spans="1:11" ht="15" x14ac:dyDescent="0.25">
      <c r="A84" s="105">
        <f>+JUIN!A30</f>
        <v>42910</v>
      </c>
      <c r="B84" s="106" t="s">
        <v>27</v>
      </c>
      <c r="C84" s="106" t="s">
        <v>44</v>
      </c>
      <c r="D84" s="107" t="s">
        <v>120</v>
      </c>
      <c r="E84" s="108">
        <f>+JUIN!W30</f>
        <v>0</v>
      </c>
      <c r="F84" s="108">
        <f>+JUIN!X30</f>
        <v>0</v>
      </c>
      <c r="G84" s="108">
        <f>+JUIN!L98</f>
        <v>0</v>
      </c>
      <c r="K84"/>
    </row>
    <row r="85" spans="1:11" ht="15" x14ac:dyDescent="0.25">
      <c r="A85" s="105">
        <f>+JUIN!A31</f>
        <v>42911</v>
      </c>
      <c r="B85" s="106" t="s">
        <v>27</v>
      </c>
      <c r="C85" s="106" t="s">
        <v>44</v>
      </c>
      <c r="D85" s="107" t="s">
        <v>120</v>
      </c>
      <c r="E85" s="108">
        <f>+JUIN!W31</f>
        <v>0</v>
      </c>
      <c r="F85" s="108">
        <f>+JUIN!X31</f>
        <v>0</v>
      </c>
      <c r="G85" s="108">
        <f>+JUIN!L99</f>
        <v>0</v>
      </c>
      <c r="K85"/>
    </row>
    <row r="86" spans="1:11" ht="15" x14ac:dyDescent="0.25">
      <c r="A86" s="105">
        <f>+JUIN!A32</f>
        <v>42912</v>
      </c>
      <c r="B86" s="106" t="s">
        <v>27</v>
      </c>
      <c r="C86" s="106" t="s">
        <v>44</v>
      </c>
      <c r="D86" s="107" t="s">
        <v>120</v>
      </c>
      <c r="E86" s="108">
        <f>+JUIN!W32</f>
        <v>0</v>
      </c>
      <c r="F86" s="108">
        <f>+JUIN!X32</f>
        <v>0</v>
      </c>
      <c r="G86" s="108">
        <f>+JUIN!L100</f>
        <v>0</v>
      </c>
      <c r="K86"/>
    </row>
    <row r="87" spans="1:11" ht="15" x14ac:dyDescent="0.25">
      <c r="A87" s="105">
        <f>+JUIN!A33</f>
        <v>42913</v>
      </c>
      <c r="B87" s="106" t="s">
        <v>27</v>
      </c>
      <c r="C87" s="106" t="s">
        <v>44</v>
      </c>
      <c r="D87" s="107" t="s">
        <v>120</v>
      </c>
      <c r="E87" s="108">
        <f>+JUIN!W33</f>
        <v>0</v>
      </c>
      <c r="F87" s="108">
        <f>+JUIN!X33</f>
        <v>0</v>
      </c>
      <c r="G87" s="108">
        <f>+JUIN!L101</f>
        <v>0</v>
      </c>
      <c r="K87"/>
    </row>
    <row r="88" spans="1:11" ht="15" x14ac:dyDescent="0.25">
      <c r="A88" s="105">
        <f>+JUIN!A34</f>
        <v>42914</v>
      </c>
      <c r="B88" s="106" t="s">
        <v>27</v>
      </c>
      <c r="C88" s="106" t="s">
        <v>44</v>
      </c>
      <c r="D88" s="107" t="s">
        <v>120</v>
      </c>
      <c r="E88" s="108">
        <f>+JUIN!W34</f>
        <v>0</v>
      </c>
      <c r="F88" s="108">
        <f>+JUIN!X34</f>
        <v>0</v>
      </c>
      <c r="G88" s="108">
        <f>+JUIN!L102</f>
        <v>0</v>
      </c>
      <c r="K88"/>
    </row>
    <row r="89" spans="1:11" ht="15" x14ac:dyDescent="0.25">
      <c r="A89" s="105">
        <f>+JUIN!A35</f>
        <v>42915</v>
      </c>
      <c r="B89" s="106" t="s">
        <v>27</v>
      </c>
      <c r="C89" s="106" t="s">
        <v>44</v>
      </c>
      <c r="D89" s="107" t="s">
        <v>120</v>
      </c>
      <c r="E89" s="108">
        <f>+JUIN!W35</f>
        <v>0</v>
      </c>
      <c r="F89" s="108">
        <f>+JUIN!X35</f>
        <v>0</v>
      </c>
      <c r="G89" s="108">
        <f>+JUIN!L103</f>
        <v>0</v>
      </c>
      <c r="K89"/>
    </row>
    <row r="90" spans="1:11" ht="15" x14ac:dyDescent="0.25">
      <c r="A90" s="105">
        <f>+JUIN!A36</f>
        <v>42916</v>
      </c>
      <c r="B90" s="106" t="s">
        <v>27</v>
      </c>
      <c r="C90" s="106" t="s">
        <v>44</v>
      </c>
      <c r="D90" s="107" t="s">
        <v>120</v>
      </c>
      <c r="E90" s="108">
        <f>+JUIN!W36</f>
        <v>0</v>
      </c>
      <c r="F90" s="108">
        <f>+JUIN!X36</f>
        <v>0</v>
      </c>
      <c r="G90" s="108">
        <f>+JUIN!L104</f>
        <v>0</v>
      </c>
      <c r="K90"/>
    </row>
    <row r="91" spans="1:11" ht="15" x14ac:dyDescent="0.25">
      <c r="A91" s="105">
        <f>+JUIN!A36</f>
        <v>42916</v>
      </c>
      <c r="B91" s="106" t="s">
        <v>27</v>
      </c>
      <c r="C91" s="106">
        <v>530</v>
      </c>
      <c r="D91" s="107" t="s">
        <v>30</v>
      </c>
      <c r="E91" s="106" t="s">
        <v>30</v>
      </c>
      <c r="F91" s="108">
        <f>IF(SUM(G1:G90)-SUM(F1:F90)&gt;0,SUM(G1:G90)-SUM(F1:F90),0)</f>
        <v>0</v>
      </c>
      <c r="G91" s="108">
        <f>IF(SUM(G1:G90)-SUM(F1:F90)&lt;0,SUM(G1:G90)-SUM(F1:F90),0)</f>
        <v>0</v>
      </c>
      <c r="K91"/>
    </row>
    <row r="92" spans="1:11" ht="15" x14ac:dyDescent="0.25">
      <c r="A92" s="98">
        <f>+JUIN!A36</f>
        <v>42916</v>
      </c>
      <c r="B92" s="109" t="s">
        <v>47</v>
      </c>
      <c r="C92" s="99">
        <f>+CARACTERISTIQUES!C4</f>
        <v>70700000</v>
      </c>
      <c r="D92" s="107" t="s">
        <v>120</v>
      </c>
      <c r="E92" s="110" t="s">
        <v>122</v>
      </c>
      <c r="F92" s="99">
        <v>0</v>
      </c>
      <c r="G92" s="111">
        <f>+JUIN!G39</f>
        <v>0</v>
      </c>
      <c r="K92"/>
    </row>
    <row r="93" spans="1:11" ht="15" x14ac:dyDescent="0.25">
      <c r="A93" s="98">
        <f>+JUIN!A36</f>
        <v>42916</v>
      </c>
      <c r="B93" s="109" t="s">
        <v>47</v>
      </c>
      <c r="C93" s="99">
        <f>+CARACTERISTIQUES!C5</f>
        <v>70700500</v>
      </c>
      <c r="D93" s="107" t="s">
        <v>120</v>
      </c>
      <c r="E93" s="110" t="s">
        <v>123</v>
      </c>
      <c r="F93" s="99">
        <v>0</v>
      </c>
      <c r="G93" s="111">
        <f>+JUIN!E39</f>
        <v>0</v>
      </c>
      <c r="K93"/>
    </row>
    <row r="94" spans="1:11" ht="15" x14ac:dyDescent="0.25">
      <c r="A94" s="98">
        <f>+JUIN!A36</f>
        <v>42916</v>
      </c>
      <c r="B94" s="109" t="s">
        <v>47</v>
      </c>
      <c r="C94" s="99">
        <f>+CARACTERISTIQUES!C6</f>
        <v>70701000</v>
      </c>
      <c r="D94" s="107" t="s">
        <v>120</v>
      </c>
      <c r="E94" s="110" t="s">
        <v>124</v>
      </c>
      <c r="F94" s="99">
        <v>0</v>
      </c>
      <c r="G94" s="111">
        <f>+JUIN!C39</f>
        <v>0</v>
      </c>
      <c r="K94"/>
    </row>
    <row r="95" spans="1:11" ht="15" x14ac:dyDescent="0.25">
      <c r="A95" s="98">
        <f>+JUIN!A36</f>
        <v>42916</v>
      </c>
      <c r="B95" s="109" t="s">
        <v>47</v>
      </c>
      <c r="C95" s="99">
        <f>+CARACTERISTIQUES!C7</f>
        <v>70702000</v>
      </c>
      <c r="D95" s="107" t="s">
        <v>120</v>
      </c>
      <c r="E95" s="110" t="s">
        <v>125</v>
      </c>
      <c r="F95" s="99">
        <v>0</v>
      </c>
      <c r="G95" s="111">
        <f>+JUIN!B39</f>
        <v>0</v>
      </c>
      <c r="K95"/>
    </row>
    <row r="96" spans="1:11" ht="15" x14ac:dyDescent="0.25">
      <c r="A96" s="98">
        <f>+JUIN!A36</f>
        <v>42916</v>
      </c>
      <c r="B96" s="109" t="s">
        <v>47</v>
      </c>
      <c r="C96" s="99">
        <f>+CARACTERISTIQUES!C9</f>
        <v>44571000</v>
      </c>
      <c r="D96" s="107" t="s">
        <v>120</v>
      </c>
      <c r="E96" s="110" t="s">
        <v>126</v>
      </c>
      <c r="F96" s="99">
        <v>0</v>
      </c>
      <c r="G96" s="111">
        <f>+JUIN!C40</f>
        <v>0</v>
      </c>
      <c r="K96"/>
    </row>
    <row r="97" spans="1:11" ht="15" x14ac:dyDescent="0.25">
      <c r="A97" s="98">
        <f>+JUIN!A36</f>
        <v>42916</v>
      </c>
      <c r="B97" s="109" t="s">
        <v>47</v>
      </c>
      <c r="C97" s="99">
        <f>+CARACTERISTIQUES!C10</f>
        <v>44572000</v>
      </c>
      <c r="D97" s="107" t="s">
        <v>120</v>
      </c>
      <c r="E97" s="110" t="s">
        <v>127</v>
      </c>
      <c r="F97" s="99">
        <v>0</v>
      </c>
      <c r="G97" s="111">
        <f>+JUIN!B40</f>
        <v>0</v>
      </c>
      <c r="K97"/>
    </row>
    <row r="98" spans="1:11" ht="15" x14ac:dyDescent="0.25">
      <c r="A98" s="98">
        <f>+JUIN!A36</f>
        <v>42916</v>
      </c>
      <c r="B98" s="109" t="s">
        <v>47</v>
      </c>
      <c r="C98" s="99">
        <f>+CARACTERISTIQUES!C11</f>
        <v>44575500</v>
      </c>
      <c r="D98" s="107" t="s">
        <v>120</v>
      </c>
      <c r="E98" s="110" t="s">
        <v>128</v>
      </c>
      <c r="F98" s="99">
        <v>0</v>
      </c>
      <c r="G98" s="111">
        <f>+JUIN!E40</f>
        <v>0</v>
      </c>
      <c r="K98"/>
    </row>
    <row r="99" spans="1:11" ht="15" x14ac:dyDescent="0.25">
      <c r="A99" s="98">
        <f>+JUIN!A36</f>
        <v>42916</v>
      </c>
      <c r="B99" s="109" t="s">
        <v>47</v>
      </c>
      <c r="C99" s="99" t="str">
        <f>+CARACTERISTIQUES!C13</f>
        <v>0ESPECES</v>
      </c>
      <c r="D99" s="107" t="s">
        <v>120</v>
      </c>
      <c r="E99" s="110" t="s">
        <v>129</v>
      </c>
      <c r="F99" s="111">
        <f>+JUIN!L38</f>
        <v>0</v>
      </c>
      <c r="G99" s="99">
        <v>0</v>
      </c>
      <c r="K99"/>
    </row>
    <row r="100" spans="1:11" ht="15" x14ac:dyDescent="0.25">
      <c r="A100" s="98">
        <f>+JUIN!A36</f>
        <v>42916</v>
      </c>
      <c r="B100" s="109" t="s">
        <v>47</v>
      </c>
      <c r="C100" s="99" t="str">
        <f>+CARACTERISTIQUES!C14</f>
        <v>0CB</v>
      </c>
      <c r="D100" s="107" t="s">
        <v>120</v>
      </c>
      <c r="E100" s="110" t="s">
        <v>129</v>
      </c>
      <c r="F100" s="111">
        <f>+JUIN!J38</f>
        <v>0</v>
      </c>
      <c r="G100" s="99">
        <v>0</v>
      </c>
      <c r="K100"/>
    </row>
    <row r="101" spans="1:11" ht="15" x14ac:dyDescent="0.25">
      <c r="A101" s="98">
        <f>+JUIN!A36</f>
        <v>42916</v>
      </c>
      <c r="B101" s="109" t="s">
        <v>47</v>
      </c>
      <c r="C101" s="99" t="str">
        <f>+CARACTERISTIQUES!C15</f>
        <v>0CHEQUES</v>
      </c>
      <c r="D101" s="107" t="s">
        <v>120</v>
      </c>
      <c r="E101" s="110" t="s">
        <v>129</v>
      </c>
      <c r="F101" s="111">
        <f>+JUIN!K38</f>
        <v>0</v>
      </c>
      <c r="G101" s="99">
        <v>0</v>
      </c>
      <c r="K101"/>
    </row>
    <row r="102" spans="1:11" ht="15" x14ac:dyDescent="0.25">
      <c r="A102" s="98">
        <f>+JUIN!A36</f>
        <v>42916</v>
      </c>
      <c r="B102" s="109" t="s">
        <v>47</v>
      </c>
      <c r="C102" s="99" t="str">
        <f>+CARACTERISTIQUES!C16</f>
        <v>0TR</v>
      </c>
      <c r="D102" s="107" t="s">
        <v>120</v>
      </c>
      <c r="E102" s="110" t="s">
        <v>129</v>
      </c>
      <c r="F102" s="111">
        <f>+JUIN!M38</f>
        <v>0</v>
      </c>
      <c r="G102" s="99">
        <v>0</v>
      </c>
      <c r="K102"/>
    </row>
    <row r="103" spans="1:11" ht="15" x14ac:dyDescent="0.25">
      <c r="A103" s="98">
        <f>+JUIN!A36</f>
        <v>42916</v>
      </c>
      <c r="B103" s="109" t="s">
        <v>47</v>
      </c>
      <c r="C103" s="99" t="str">
        <f>+CARACTERISTIQUES!C17</f>
        <v>0CV</v>
      </c>
      <c r="D103" s="107" t="s">
        <v>120</v>
      </c>
      <c r="E103" s="110" t="s">
        <v>129</v>
      </c>
      <c r="F103" s="111">
        <f>+JUIN!N38</f>
        <v>0</v>
      </c>
      <c r="G103" s="99">
        <v>0</v>
      </c>
      <c r="K103"/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 enableFormatConditionsCalculation="0">
    <pageSetUpPr fitToPage="1"/>
  </sheetPr>
  <dimension ref="A1:AB57"/>
  <sheetViews>
    <sheetView zoomScale="85" zoomScaleNormal="85" zoomScalePageLayoutView="125" workbookViewId="0">
      <selection activeCell="Y39" sqref="Y39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0.14062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40"/>
      <c r="B1" s="140"/>
      <c r="C1" s="58"/>
      <c r="D1" s="119"/>
      <c r="E1" s="58"/>
      <c r="F1" s="119"/>
      <c r="G1" s="1"/>
      <c r="H1" s="1"/>
      <c r="I1" s="1"/>
      <c r="J1" s="141"/>
      <c r="K1" s="141"/>
      <c r="L1" s="1"/>
      <c r="M1" s="1"/>
    </row>
    <row r="2" spans="1:28" x14ac:dyDescent="0.2">
      <c r="A2" s="96"/>
      <c r="B2" s="1"/>
      <c r="C2" s="1"/>
      <c r="D2" s="1"/>
      <c r="E2" s="1"/>
      <c r="F2" s="1"/>
      <c r="G2" s="1"/>
      <c r="H2" s="1"/>
      <c r="I2" s="1"/>
      <c r="J2" s="97"/>
      <c r="K2" s="1"/>
      <c r="L2" s="1"/>
      <c r="M2" s="1"/>
    </row>
    <row r="3" spans="1:28" x14ac:dyDescent="0.2">
      <c r="A3" s="140"/>
      <c r="B3" s="140"/>
      <c r="C3" s="140" t="s">
        <v>25</v>
      </c>
      <c r="D3" s="140"/>
      <c r="E3" s="140"/>
      <c r="F3" s="119"/>
      <c r="G3" s="1"/>
      <c r="H3" s="1"/>
      <c r="I3" s="1"/>
      <c r="J3" s="142" t="s">
        <v>37</v>
      </c>
      <c r="K3" s="142"/>
      <c r="L3" s="1"/>
      <c r="M3" s="1"/>
    </row>
    <row r="4" spans="1:28" ht="22.5" x14ac:dyDescent="0.2">
      <c r="A4" s="47"/>
      <c r="J4" s="48"/>
      <c r="Z4" s="1"/>
      <c r="AA4" s="2" t="s">
        <v>0</v>
      </c>
      <c r="AB4" s="2" t="s">
        <v>1</v>
      </c>
    </row>
    <row r="5" spans="1:28" ht="23.1" customHeight="1" x14ac:dyDescent="0.2">
      <c r="A5" s="1"/>
      <c r="B5" s="143" t="s">
        <v>2</v>
      </c>
      <c r="C5" s="143"/>
      <c r="D5" s="143"/>
      <c r="E5" s="143"/>
      <c r="F5" s="143"/>
      <c r="G5" s="143"/>
      <c r="H5" s="143"/>
      <c r="I5" s="3"/>
      <c r="J5" s="144" t="s">
        <v>3</v>
      </c>
      <c r="K5" s="144"/>
      <c r="L5" s="144"/>
      <c r="M5" s="144"/>
      <c r="N5" s="144"/>
      <c r="O5" s="59"/>
      <c r="P5" s="4"/>
      <c r="Q5" s="145" t="s">
        <v>4</v>
      </c>
      <c r="R5" s="145"/>
      <c r="S5" s="145"/>
      <c r="T5" s="145"/>
      <c r="U5" s="145"/>
      <c r="V5" s="4"/>
      <c r="W5" s="146" t="s">
        <v>5</v>
      </c>
      <c r="X5" s="147"/>
      <c r="Y5" s="61"/>
      <c r="Z5" s="148" t="s">
        <v>6</v>
      </c>
      <c r="AA5" s="27" t="s">
        <v>7</v>
      </c>
      <c r="AB5" s="27" t="s">
        <v>7</v>
      </c>
    </row>
    <row r="6" spans="1:28" ht="28.35" customHeight="1" x14ac:dyDescent="0.2">
      <c r="A6" s="31" t="s">
        <v>8</v>
      </c>
      <c r="B6" s="20">
        <v>0.2</v>
      </c>
      <c r="C6" s="20">
        <v>0.1</v>
      </c>
      <c r="D6" s="20">
        <v>8.5000000000000006E-2</v>
      </c>
      <c r="E6" s="20">
        <v>5.5E-2</v>
      </c>
      <c r="F6" s="20">
        <v>2.1000000000000001E-2</v>
      </c>
      <c r="G6" s="21" t="s">
        <v>24</v>
      </c>
      <c r="H6" s="20" t="s">
        <v>9</v>
      </c>
      <c r="I6" s="5"/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9</v>
      </c>
      <c r="P6" s="6"/>
      <c r="Q6" s="22" t="s">
        <v>15</v>
      </c>
      <c r="R6" s="22" t="s">
        <v>16</v>
      </c>
      <c r="S6" s="22" t="s">
        <v>17</v>
      </c>
      <c r="T6" s="22" t="s">
        <v>18</v>
      </c>
      <c r="U6" s="22" t="s">
        <v>9</v>
      </c>
      <c r="V6" s="6"/>
      <c r="W6" s="23" t="s">
        <v>26</v>
      </c>
      <c r="X6" s="23" t="s">
        <v>19</v>
      </c>
      <c r="Y6" s="63"/>
      <c r="Z6" s="148"/>
      <c r="AA6" s="95">
        <f>JUIN!AA36</f>
        <v>0</v>
      </c>
      <c r="AB6" s="95">
        <f>JUIN!AB36</f>
        <v>0</v>
      </c>
    </row>
    <row r="7" spans="1:28" x14ac:dyDescent="0.2">
      <c r="A7" s="30">
        <f>+JUIN!A36+1</f>
        <v>42917</v>
      </c>
      <c r="B7" s="7"/>
      <c r="C7" s="7"/>
      <c r="D7" s="7"/>
      <c r="E7" s="7"/>
      <c r="F7" s="7"/>
      <c r="G7" s="7"/>
      <c r="H7" s="8">
        <f t="shared" ref="H7:H37" si="0">SUM(B7:G7)</f>
        <v>0</v>
      </c>
      <c r="I7" s="49"/>
      <c r="J7" s="9"/>
      <c r="K7" s="9"/>
      <c r="L7" s="9"/>
      <c r="M7" s="9"/>
      <c r="N7" s="9"/>
      <c r="O7" s="10">
        <f t="shared" ref="O7:O37" si="1">SUM(J7:N7)</f>
        <v>0</v>
      </c>
      <c r="P7" s="50"/>
      <c r="Q7" s="9"/>
      <c r="R7" s="9"/>
      <c r="S7" s="9"/>
      <c r="T7" s="9"/>
      <c r="U7" s="11">
        <f t="shared" ref="U7:U37" si="2">SUM(Q7:T7)</f>
        <v>0</v>
      </c>
      <c r="V7" s="50"/>
      <c r="W7" s="9"/>
      <c r="X7" s="9"/>
      <c r="Y7" s="50"/>
      <c r="Z7" s="11">
        <f t="shared" ref="Z7:Z38" si="3">(O7-U7-X7)</f>
        <v>0</v>
      </c>
      <c r="AA7" s="11">
        <f t="shared" ref="AA7:AA37" si="4">(AA6+L7-S7-X7)</f>
        <v>0</v>
      </c>
      <c r="AB7" s="11">
        <f t="shared" ref="AB7:AB37" si="5">AB6+O7-U7-X7</f>
        <v>0</v>
      </c>
    </row>
    <row r="8" spans="1:28" x14ac:dyDescent="0.2">
      <c r="A8" s="30">
        <f>+A7+1</f>
        <v>42918</v>
      </c>
      <c r="B8" s="7"/>
      <c r="C8" s="7"/>
      <c r="D8" s="7"/>
      <c r="E8" s="7"/>
      <c r="F8" s="7"/>
      <c r="G8" s="7"/>
      <c r="H8" s="8">
        <f t="shared" si="0"/>
        <v>0</v>
      </c>
      <c r="I8" s="49"/>
      <c r="J8" s="9"/>
      <c r="K8" s="9"/>
      <c r="L8" s="9"/>
      <c r="M8" s="9"/>
      <c r="N8" s="9"/>
      <c r="O8" s="10">
        <f t="shared" si="1"/>
        <v>0</v>
      </c>
      <c r="P8" s="50"/>
      <c r="Q8" s="9"/>
      <c r="R8" s="9"/>
      <c r="S8" s="9"/>
      <c r="T8" s="9"/>
      <c r="U8" s="11">
        <f t="shared" si="2"/>
        <v>0</v>
      </c>
      <c r="V8" s="50"/>
      <c r="W8" s="9"/>
      <c r="X8" s="9"/>
      <c r="Y8" s="50"/>
      <c r="Z8" s="11">
        <f t="shared" si="3"/>
        <v>0</v>
      </c>
      <c r="AA8" s="11">
        <f t="shared" si="4"/>
        <v>0</v>
      </c>
      <c r="AB8" s="11">
        <f t="shared" si="5"/>
        <v>0</v>
      </c>
    </row>
    <row r="9" spans="1:28" x14ac:dyDescent="0.2">
      <c r="A9" s="30">
        <f t="shared" ref="A9:A37" si="6">+A8+1</f>
        <v>42919</v>
      </c>
      <c r="B9" s="7"/>
      <c r="C9" s="7"/>
      <c r="D9" s="7"/>
      <c r="E9" s="7"/>
      <c r="F9" s="7"/>
      <c r="G9" s="7"/>
      <c r="H9" s="8">
        <f t="shared" si="0"/>
        <v>0</v>
      </c>
      <c r="I9" s="49"/>
      <c r="J9" s="9"/>
      <c r="K9" s="9"/>
      <c r="L9" s="9"/>
      <c r="M9" s="9"/>
      <c r="N9" s="9"/>
      <c r="O9" s="10">
        <f t="shared" si="1"/>
        <v>0</v>
      </c>
      <c r="P9" s="50"/>
      <c r="Q9" s="9"/>
      <c r="R9" s="9"/>
      <c r="S9" s="9"/>
      <c r="T9" s="9"/>
      <c r="U9" s="11">
        <f t="shared" si="2"/>
        <v>0</v>
      </c>
      <c r="V9" s="50"/>
      <c r="W9" s="9"/>
      <c r="X9" s="9"/>
      <c r="Y9" s="50"/>
      <c r="Z9" s="11">
        <f t="shared" si="3"/>
        <v>0</v>
      </c>
      <c r="AA9" s="11">
        <f t="shared" si="4"/>
        <v>0</v>
      </c>
      <c r="AB9" s="11">
        <f t="shared" si="5"/>
        <v>0</v>
      </c>
    </row>
    <row r="10" spans="1:28" x14ac:dyDescent="0.2">
      <c r="A10" s="30">
        <f t="shared" si="6"/>
        <v>42920</v>
      </c>
      <c r="B10" s="7"/>
      <c r="C10" s="7"/>
      <c r="D10" s="7"/>
      <c r="E10" s="7"/>
      <c r="F10" s="7"/>
      <c r="G10" s="7"/>
      <c r="H10" s="8">
        <f t="shared" si="0"/>
        <v>0</v>
      </c>
      <c r="I10" s="49"/>
      <c r="J10" s="9"/>
      <c r="K10" s="9"/>
      <c r="L10" s="9"/>
      <c r="M10" s="9"/>
      <c r="N10" s="9"/>
      <c r="O10" s="10">
        <f t="shared" si="1"/>
        <v>0</v>
      </c>
      <c r="P10" s="50"/>
      <c r="Q10" s="9"/>
      <c r="R10" s="9"/>
      <c r="S10" s="9"/>
      <c r="T10" s="9"/>
      <c r="U10" s="11">
        <f t="shared" si="2"/>
        <v>0</v>
      </c>
      <c r="V10" s="50"/>
      <c r="W10" s="9"/>
      <c r="X10" s="9"/>
      <c r="Y10" s="50"/>
      <c r="Z10" s="11">
        <f t="shared" si="3"/>
        <v>0</v>
      </c>
      <c r="AA10" s="11">
        <f t="shared" si="4"/>
        <v>0</v>
      </c>
      <c r="AB10" s="11">
        <f t="shared" si="5"/>
        <v>0</v>
      </c>
    </row>
    <row r="11" spans="1:28" x14ac:dyDescent="0.2">
      <c r="A11" s="30">
        <f t="shared" si="6"/>
        <v>42921</v>
      </c>
      <c r="B11" s="7"/>
      <c r="C11" s="7"/>
      <c r="D11" s="7"/>
      <c r="E11" s="7"/>
      <c r="F11" s="7"/>
      <c r="G11" s="7"/>
      <c r="H11" s="8">
        <f t="shared" si="0"/>
        <v>0</v>
      </c>
      <c r="I11" s="49"/>
      <c r="J11" s="7"/>
      <c r="K11" s="7"/>
      <c r="L11" s="7"/>
      <c r="M11" s="7"/>
      <c r="N11" s="7"/>
      <c r="O11" s="10">
        <f t="shared" si="1"/>
        <v>0</v>
      </c>
      <c r="P11" s="50"/>
      <c r="Q11" s="7"/>
      <c r="R11" s="7"/>
      <c r="S11" s="7"/>
      <c r="T11" s="9"/>
      <c r="U11" s="11">
        <f t="shared" si="2"/>
        <v>0</v>
      </c>
      <c r="V11" s="50"/>
      <c r="W11" s="9"/>
      <c r="X11" s="9"/>
      <c r="Y11" s="50"/>
      <c r="Z11" s="11">
        <f t="shared" si="3"/>
        <v>0</v>
      </c>
      <c r="AA11" s="11">
        <f t="shared" si="4"/>
        <v>0</v>
      </c>
      <c r="AB11" s="11">
        <f t="shared" si="5"/>
        <v>0</v>
      </c>
    </row>
    <row r="12" spans="1:28" x14ac:dyDescent="0.2">
      <c r="A12" s="30">
        <f t="shared" si="6"/>
        <v>42922</v>
      </c>
      <c r="B12" s="7"/>
      <c r="C12" s="7"/>
      <c r="D12" s="7"/>
      <c r="E12" s="7"/>
      <c r="F12" s="7"/>
      <c r="G12" s="7"/>
      <c r="H12" s="8">
        <f t="shared" si="0"/>
        <v>0</v>
      </c>
      <c r="I12" s="49"/>
      <c r="J12" s="9"/>
      <c r="K12" s="9"/>
      <c r="L12" s="9"/>
      <c r="M12" s="9"/>
      <c r="N12" s="9"/>
      <c r="O12" s="10">
        <f t="shared" si="1"/>
        <v>0</v>
      </c>
      <c r="P12" s="50"/>
      <c r="Q12" s="9"/>
      <c r="R12" s="9"/>
      <c r="S12" s="9"/>
      <c r="T12" s="9"/>
      <c r="U12" s="11">
        <f t="shared" si="2"/>
        <v>0</v>
      </c>
      <c r="V12" s="50"/>
      <c r="W12" s="9"/>
      <c r="X12" s="9"/>
      <c r="Y12" s="50"/>
      <c r="Z12" s="11">
        <f t="shared" si="3"/>
        <v>0</v>
      </c>
      <c r="AA12" s="11">
        <f t="shared" si="4"/>
        <v>0</v>
      </c>
      <c r="AB12" s="11">
        <f t="shared" si="5"/>
        <v>0</v>
      </c>
    </row>
    <row r="13" spans="1:28" x14ac:dyDescent="0.2">
      <c r="A13" s="30">
        <f t="shared" si="6"/>
        <v>42923</v>
      </c>
      <c r="B13" s="7"/>
      <c r="C13" s="7"/>
      <c r="D13" s="7"/>
      <c r="E13" s="7"/>
      <c r="F13" s="7"/>
      <c r="G13" s="7"/>
      <c r="H13" s="8">
        <f t="shared" si="0"/>
        <v>0</v>
      </c>
      <c r="I13" s="49"/>
      <c r="J13" s="9"/>
      <c r="K13" s="9"/>
      <c r="L13" s="9"/>
      <c r="M13" s="9"/>
      <c r="N13" s="9"/>
      <c r="O13" s="10">
        <f t="shared" si="1"/>
        <v>0</v>
      </c>
      <c r="P13" s="50"/>
      <c r="Q13" s="12"/>
      <c r="R13" s="12"/>
      <c r="S13" s="9"/>
      <c r="T13" s="9"/>
      <c r="U13" s="11">
        <f t="shared" si="2"/>
        <v>0</v>
      </c>
      <c r="V13" s="50"/>
      <c r="W13" s="9"/>
      <c r="X13" s="9"/>
      <c r="Y13" s="50"/>
      <c r="Z13" s="11">
        <f t="shared" si="3"/>
        <v>0</v>
      </c>
      <c r="AA13" s="11">
        <f t="shared" si="4"/>
        <v>0</v>
      </c>
      <c r="AB13" s="11">
        <f t="shared" si="5"/>
        <v>0</v>
      </c>
    </row>
    <row r="14" spans="1:28" x14ac:dyDescent="0.2">
      <c r="A14" s="30">
        <f t="shared" si="6"/>
        <v>42924</v>
      </c>
      <c r="B14" s="7"/>
      <c r="C14" s="7"/>
      <c r="D14" s="7"/>
      <c r="E14" s="7"/>
      <c r="F14" s="7"/>
      <c r="G14" s="7"/>
      <c r="H14" s="8">
        <f t="shared" si="0"/>
        <v>0</v>
      </c>
      <c r="I14" s="49"/>
      <c r="J14" s="9"/>
      <c r="K14" s="9"/>
      <c r="L14" s="9"/>
      <c r="M14" s="9"/>
      <c r="N14" s="9"/>
      <c r="O14" s="10">
        <f t="shared" si="1"/>
        <v>0</v>
      </c>
      <c r="P14" s="50"/>
      <c r="Q14" s="9"/>
      <c r="R14" s="9"/>
      <c r="S14" s="9"/>
      <c r="T14" s="9"/>
      <c r="U14" s="11">
        <f t="shared" si="2"/>
        <v>0</v>
      </c>
      <c r="V14" s="50"/>
      <c r="W14" s="9"/>
      <c r="X14" s="9"/>
      <c r="Y14" s="50"/>
      <c r="Z14" s="11">
        <f t="shared" si="3"/>
        <v>0</v>
      </c>
      <c r="AA14" s="11">
        <f t="shared" si="4"/>
        <v>0</v>
      </c>
      <c r="AB14" s="11">
        <f t="shared" si="5"/>
        <v>0</v>
      </c>
    </row>
    <row r="15" spans="1:28" x14ac:dyDescent="0.2">
      <c r="A15" s="30">
        <f t="shared" si="6"/>
        <v>42925</v>
      </c>
      <c r="B15" s="7"/>
      <c r="C15" s="7"/>
      <c r="D15" s="7"/>
      <c r="E15" s="7"/>
      <c r="F15" s="7"/>
      <c r="G15" s="7"/>
      <c r="H15" s="8">
        <f t="shared" si="0"/>
        <v>0</v>
      </c>
      <c r="I15" s="49"/>
      <c r="J15" s="9"/>
      <c r="K15" s="9"/>
      <c r="L15" s="9"/>
      <c r="M15" s="9"/>
      <c r="N15" s="9"/>
      <c r="O15" s="10">
        <f t="shared" si="1"/>
        <v>0</v>
      </c>
      <c r="P15" s="50"/>
      <c r="Q15" s="9"/>
      <c r="R15" s="9"/>
      <c r="S15" s="9"/>
      <c r="T15" s="9"/>
      <c r="U15" s="11">
        <f t="shared" si="2"/>
        <v>0</v>
      </c>
      <c r="V15" s="50"/>
      <c r="W15" s="9"/>
      <c r="X15" s="9"/>
      <c r="Y15" s="50"/>
      <c r="Z15" s="11">
        <f t="shared" si="3"/>
        <v>0</v>
      </c>
      <c r="AA15" s="11">
        <f t="shared" si="4"/>
        <v>0</v>
      </c>
      <c r="AB15" s="11">
        <f t="shared" si="5"/>
        <v>0</v>
      </c>
    </row>
    <row r="16" spans="1:28" x14ac:dyDescent="0.2">
      <c r="A16" s="30">
        <f t="shared" si="6"/>
        <v>42926</v>
      </c>
      <c r="B16" s="7"/>
      <c r="C16" s="7"/>
      <c r="D16" s="7"/>
      <c r="E16" s="7"/>
      <c r="F16" s="7"/>
      <c r="G16" s="7"/>
      <c r="H16" s="8">
        <f t="shared" si="0"/>
        <v>0</v>
      </c>
      <c r="I16" s="49"/>
      <c r="J16" s="9"/>
      <c r="K16" s="9"/>
      <c r="L16" s="9"/>
      <c r="M16" s="9"/>
      <c r="N16" s="9"/>
      <c r="O16" s="10">
        <f t="shared" si="1"/>
        <v>0</v>
      </c>
      <c r="P16" s="50"/>
      <c r="Q16" s="9"/>
      <c r="R16" s="9"/>
      <c r="S16" s="9"/>
      <c r="T16" s="9"/>
      <c r="U16" s="11">
        <f t="shared" si="2"/>
        <v>0</v>
      </c>
      <c r="V16" s="50"/>
      <c r="W16" s="9"/>
      <c r="X16" s="9"/>
      <c r="Y16" s="50"/>
      <c r="Z16" s="11">
        <f t="shared" si="3"/>
        <v>0</v>
      </c>
      <c r="AA16" s="11">
        <f t="shared" si="4"/>
        <v>0</v>
      </c>
      <c r="AB16" s="11">
        <f t="shared" si="5"/>
        <v>0</v>
      </c>
    </row>
    <row r="17" spans="1:28" x14ac:dyDescent="0.2">
      <c r="A17" s="30">
        <f t="shared" si="6"/>
        <v>42927</v>
      </c>
      <c r="B17" s="7"/>
      <c r="C17" s="7"/>
      <c r="D17" s="7"/>
      <c r="E17" s="7"/>
      <c r="F17" s="7"/>
      <c r="G17" s="7"/>
      <c r="H17" s="8">
        <f t="shared" si="0"/>
        <v>0</v>
      </c>
      <c r="I17" s="49"/>
      <c r="J17" s="9"/>
      <c r="K17" s="9"/>
      <c r="L17" s="9"/>
      <c r="M17" s="9"/>
      <c r="N17" s="9"/>
      <c r="O17" s="10">
        <f t="shared" si="1"/>
        <v>0</v>
      </c>
      <c r="P17" s="50"/>
      <c r="Q17" s="9"/>
      <c r="R17" s="9"/>
      <c r="S17" s="9"/>
      <c r="T17" s="9"/>
      <c r="U17" s="11">
        <f t="shared" si="2"/>
        <v>0</v>
      </c>
      <c r="V17" s="50"/>
      <c r="W17" s="9"/>
      <c r="X17" s="9"/>
      <c r="Y17" s="50"/>
      <c r="Z17" s="11">
        <f t="shared" si="3"/>
        <v>0</v>
      </c>
      <c r="AA17" s="11">
        <f t="shared" si="4"/>
        <v>0</v>
      </c>
      <c r="AB17" s="11">
        <f t="shared" si="5"/>
        <v>0</v>
      </c>
    </row>
    <row r="18" spans="1:28" x14ac:dyDescent="0.2">
      <c r="A18" s="30">
        <f t="shared" si="6"/>
        <v>42928</v>
      </c>
      <c r="B18" s="7"/>
      <c r="C18" s="7"/>
      <c r="D18" s="7"/>
      <c r="E18" s="7"/>
      <c r="F18" s="7"/>
      <c r="G18" s="7"/>
      <c r="H18" s="8">
        <f t="shared" si="0"/>
        <v>0</v>
      </c>
      <c r="I18" s="49"/>
      <c r="J18" s="7"/>
      <c r="K18" s="7"/>
      <c r="L18" s="7"/>
      <c r="M18" s="7"/>
      <c r="N18" s="7"/>
      <c r="O18" s="10">
        <f t="shared" si="1"/>
        <v>0</v>
      </c>
      <c r="P18" s="50"/>
      <c r="Q18" s="7"/>
      <c r="R18" s="7"/>
      <c r="S18" s="7"/>
      <c r="T18" s="9"/>
      <c r="U18" s="11">
        <f t="shared" si="2"/>
        <v>0</v>
      </c>
      <c r="V18" s="50"/>
      <c r="W18" s="9"/>
      <c r="X18" s="9"/>
      <c r="Y18" s="50"/>
      <c r="Z18" s="11">
        <f t="shared" si="3"/>
        <v>0</v>
      </c>
      <c r="AA18" s="11">
        <f t="shared" si="4"/>
        <v>0</v>
      </c>
      <c r="AB18" s="11">
        <f t="shared" si="5"/>
        <v>0</v>
      </c>
    </row>
    <row r="19" spans="1:28" x14ac:dyDescent="0.2">
      <c r="A19" s="30">
        <f t="shared" si="6"/>
        <v>42929</v>
      </c>
      <c r="B19" s="7"/>
      <c r="C19" s="7"/>
      <c r="D19" s="7"/>
      <c r="E19" s="7"/>
      <c r="F19" s="7"/>
      <c r="G19" s="7"/>
      <c r="H19" s="8">
        <f t="shared" si="0"/>
        <v>0</v>
      </c>
      <c r="I19" s="49"/>
      <c r="J19" s="9"/>
      <c r="K19" s="9"/>
      <c r="L19" s="9"/>
      <c r="M19" s="9"/>
      <c r="N19" s="9"/>
      <c r="O19" s="10">
        <f t="shared" si="1"/>
        <v>0</v>
      </c>
      <c r="P19" s="50"/>
      <c r="Q19" s="9"/>
      <c r="R19" s="9"/>
      <c r="S19" s="9"/>
      <c r="T19" s="9"/>
      <c r="U19" s="11">
        <f t="shared" si="2"/>
        <v>0</v>
      </c>
      <c r="V19" s="50"/>
      <c r="W19" s="9"/>
      <c r="X19" s="9"/>
      <c r="Y19" s="50"/>
      <c r="Z19" s="11">
        <f t="shared" si="3"/>
        <v>0</v>
      </c>
      <c r="AA19" s="11">
        <f t="shared" si="4"/>
        <v>0</v>
      </c>
      <c r="AB19" s="11">
        <f t="shared" si="5"/>
        <v>0</v>
      </c>
    </row>
    <row r="20" spans="1:28" x14ac:dyDescent="0.2">
      <c r="A20" s="30">
        <f t="shared" si="6"/>
        <v>42930</v>
      </c>
      <c r="B20" s="7"/>
      <c r="C20" s="7"/>
      <c r="D20" s="7"/>
      <c r="E20" s="7"/>
      <c r="F20" s="7"/>
      <c r="G20" s="7"/>
      <c r="H20" s="8">
        <f t="shared" si="0"/>
        <v>0</v>
      </c>
      <c r="I20" s="49"/>
      <c r="J20" s="9"/>
      <c r="K20" s="9"/>
      <c r="L20" s="9"/>
      <c r="M20" s="9"/>
      <c r="N20" s="9"/>
      <c r="O20" s="10">
        <f t="shared" si="1"/>
        <v>0</v>
      </c>
      <c r="P20" s="50"/>
      <c r="Q20" s="12"/>
      <c r="R20" s="12"/>
      <c r="S20" s="9"/>
      <c r="T20" s="9"/>
      <c r="U20" s="11">
        <f t="shared" si="2"/>
        <v>0</v>
      </c>
      <c r="V20" s="50"/>
      <c r="W20" s="9"/>
      <c r="X20" s="9"/>
      <c r="Y20" s="50"/>
      <c r="Z20" s="11">
        <f t="shared" si="3"/>
        <v>0</v>
      </c>
      <c r="AA20" s="11">
        <f t="shared" si="4"/>
        <v>0</v>
      </c>
      <c r="AB20" s="11">
        <f t="shared" si="5"/>
        <v>0</v>
      </c>
    </row>
    <row r="21" spans="1:28" x14ac:dyDescent="0.2">
      <c r="A21" s="30">
        <f t="shared" si="6"/>
        <v>42931</v>
      </c>
      <c r="B21" s="7"/>
      <c r="C21" s="7"/>
      <c r="D21" s="7"/>
      <c r="E21" s="7"/>
      <c r="F21" s="7"/>
      <c r="G21" s="7"/>
      <c r="H21" s="8">
        <f t="shared" si="0"/>
        <v>0</v>
      </c>
      <c r="I21" s="49"/>
      <c r="J21" s="9"/>
      <c r="K21" s="9"/>
      <c r="L21" s="9"/>
      <c r="M21" s="9"/>
      <c r="N21" s="9"/>
      <c r="O21" s="10">
        <f t="shared" si="1"/>
        <v>0</v>
      </c>
      <c r="P21" s="50"/>
      <c r="Q21" s="9"/>
      <c r="R21" s="9"/>
      <c r="S21" s="9"/>
      <c r="T21" s="9"/>
      <c r="U21" s="11">
        <f t="shared" si="2"/>
        <v>0</v>
      </c>
      <c r="V21" s="50"/>
      <c r="W21" s="9"/>
      <c r="X21" s="9"/>
      <c r="Y21" s="50"/>
      <c r="Z21" s="11">
        <f t="shared" si="3"/>
        <v>0</v>
      </c>
      <c r="AA21" s="11">
        <f t="shared" si="4"/>
        <v>0</v>
      </c>
      <c r="AB21" s="11">
        <f t="shared" si="5"/>
        <v>0</v>
      </c>
    </row>
    <row r="22" spans="1:28" x14ac:dyDescent="0.2">
      <c r="A22" s="30">
        <f t="shared" si="6"/>
        <v>42932</v>
      </c>
      <c r="B22" s="7"/>
      <c r="C22" s="7"/>
      <c r="D22" s="7"/>
      <c r="E22" s="7"/>
      <c r="F22" s="7"/>
      <c r="G22" s="7"/>
      <c r="H22" s="8">
        <f t="shared" si="0"/>
        <v>0</v>
      </c>
      <c r="I22" s="49"/>
      <c r="J22" s="9"/>
      <c r="K22" s="9"/>
      <c r="L22" s="9"/>
      <c r="M22" s="9"/>
      <c r="N22" s="9"/>
      <c r="O22" s="10">
        <f t="shared" si="1"/>
        <v>0</v>
      </c>
      <c r="P22" s="50"/>
      <c r="Q22" s="9"/>
      <c r="R22" s="9"/>
      <c r="S22" s="9"/>
      <c r="T22" s="9"/>
      <c r="U22" s="11">
        <f t="shared" si="2"/>
        <v>0</v>
      </c>
      <c r="V22" s="50"/>
      <c r="W22" s="9"/>
      <c r="X22" s="9"/>
      <c r="Y22" s="50"/>
      <c r="Z22" s="11">
        <f t="shared" si="3"/>
        <v>0</v>
      </c>
      <c r="AA22" s="11">
        <f t="shared" si="4"/>
        <v>0</v>
      </c>
      <c r="AB22" s="11">
        <f t="shared" si="5"/>
        <v>0</v>
      </c>
    </row>
    <row r="23" spans="1:28" x14ac:dyDescent="0.2">
      <c r="A23" s="30">
        <f t="shared" si="6"/>
        <v>42933</v>
      </c>
      <c r="B23" s="7"/>
      <c r="C23" s="7"/>
      <c r="D23" s="7"/>
      <c r="E23" s="7"/>
      <c r="F23" s="7"/>
      <c r="G23" s="7"/>
      <c r="H23" s="8">
        <f t="shared" si="0"/>
        <v>0</v>
      </c>
      <c r="I23" s="49"/>
      <c r="J23" s="9"/>
      <c r="K23" s="9"/>
      <c r="L23" s="9"/>
      <c r="M23" s="9"/>
      <c r="N23" s="9"/>
      <c r="O23" s="10">
        <f t="shared" si="1"/>
        <v>0</v>
      </c>
      <c r="P23" s="50"/>
      <c r="Q23" s="9"/>
      <c r="R23" s="9"/>
      <c r="S23" s="7"/>
      <c r="T23" s="9"/>
      <c r="U23" s="11">
        <f t="shared" si="2"/>
        <v>0</v>
      </c>
      <c r="V23" s="50"/>
      <c r="W23" s="9"/>
      <c r="X23" s="9"/>
      <c r="Y23" s="50"/>
      <c r="Z23" s="11">
        <f t="shared" si="3"/>
        <v>0</v>
      </c>
      <c r="AA23" s="11">
        <f t="shared" si="4"/>
        <v>0</v>
      </c>
      <c r="AB23" s="11">
        <f t="shared" si="5"/>
        <v>0</v>
      </c>
    </row>
    <row r="24" spans="1:28" x14ac:dyDescent="0.2">
      <c r="A24" s="30">
        <f t="shared" si="6"/>
        <v>42934</v>
      </c>
      <c r="B24" s="7"/>
      <c r="C24" s="7"/>
      <c r="D24" s="7"/>
      <c r="E24" s="7"/>
      <c r="F24" s="7"/>
      <c r="G24" s="7"/>
      <c r="H24" s="8">
        <f t="shared" si="0"/>
        <v>0</v>
      </c>
      <c r="I24" s="49"/>
      <c r="J24" s="9"/>
      <c r="K24" s="9"/>
      <c r="L24" s="9"/>
      <c r="M24" s="9"/>
      <c r="N24" s="9"/>
      <c r="O24" s="10">
        <f t="shared" si="1"/>
        <v>0</v>
      </c>
      <c r="P24" s="50"/>
      <c r="Q24" s="9"/>
      <c r="R24" s="9"/>
      <c r="S24" s="9"/>
      <c r="T24" s="9"/>
      <c r="U24" s="11">
        <f t="shared" si="2"/>
        <v>0</v>
      </c>
      <c r="V24" s="50"/>
      <c r="W24" s="9"/>
      <c r="X24" s="9"/>
      <c r="Y24" s="50"/>
      <c r="Z24" s="11">
        <f t="shared" si="3"/>
        <v>0</v>
      </c>
      <c r="AA24" s="11">
        <f t="shared" si="4"/>
        <v>0</v>
      </c>
      <c r="AB24" s="11">
        <f t="shared" si="5"/>
        <v>0</v>
      </c>
    </row>
    <row r="25" spans="1:28" x14ac:dyDescent="0.2">
      <c r="A25" s="30">
        <f t="shared" si="6"/>
        <v>42935</v>
      </c>
      <c r="B25" s="7"/>
      <c r="C25" s="7"/>
      <c r="D25" s="7"/>
      <c r="E25" s="7"/>
      <c r="F25" s="7"/>
      <c r="G25" s="7"/>
      <c r="H25" s="8">
        <f t="shared" si="0"/>
        <v>0</v>
      </c>
      <c r="I25" s="49"/>
      <c r="J25" s="7"/>
      <c r="K25" s="7"/>
      <c r="L25" s="7"/>
      <c r="M25" s="7"/>
      <c r="N25" s="7"/>
      <c r="O25" s="10">
        <f t="shared" si="1"/>
        <v>0</v>
      </c>
      <c r="P25" s="50"/>
      <c r="Q25" s="7"/>
      <c r="R25" s="7"/>
      <c r="S25" s="7"/>
      <c r="T25" s="9"/>
      <c r="U25" s="11">
        <f t="shared" si="2"/>
        <v>0</v>
      </c>
      <c r="V25" s="50"/>
      <c r="W25" s="9"/>
      <c r="X25" s="9"/>
      <c r="Y25" s="50"/>
      <c r="Z25" s="11">
        <f t="shared" si="3"/>
        <v>0</v>
      </c>
      <c r="AA25" s="11">
        <f t="shared" si="4"/>
        <v>0</v>
      </c>
      <c r="AB25" s="11">
        <f t="shared" si="5"/>
        <v>0</v>
      </c>
    </row>
    <row r="26" spans="1:28" x14ac:dyDescent="0.2">
      <c r="A26" s="30">
        <f t="shared" si="6"/>
        <v>42936</v>
      </c>
      <c r="B26" s="7"/>
      <c r="C26" s="7"/>
      <c r="D26" s="7"/>
      <c r="E26" s="7"/>
      <c r="F26" s="7"/>
      <c r="G26" s="7"/>
      <c r="H26" s="8">
        <f t="shared" si="0"/>
        <v>0</v>
      </c>
      <c r="I26" s="49"/>
      <c r="J26" s="9"/>
      <c r="K26" s="9"/>
      <c r="L26" s="9"/>
      <c r="M26" s="9"/>
      <c r="N26" s="9"/>
      <c r="O26" s="10">
        <f t="shared" si="1"/>
        <v>0</v>
      </c>
      <c r="P26" s="50"/>
      <c r="Q26" s="9"/>
      <c r="R26" s="9"/>
      <c r="S26" s="9"/>
      <c r="T26" s="9"/>
      <c r="U26" s="11">
        <f t="shared" si="2"/>
        <v>0</v>
      </c>
      <c r="V26" s="50"/>
      <c r="W26" s="9"/>
      <c r="X26" s="9"/>
      <c r="Y26" s="50"/>
      <c r="Z26" s="11">
        <f t="shared" si="3"/>
        <v>0</v>
      </c>
      <c r="AA26" s="11">
        <f t="shared" si="4"/>
        <v>0</v>
      </c>
      <c r="AB26" s="11">
        <f t="shared" si="5"/>
        <v>0</v>
      </c>
    </row>
    <row r="27" spans="1:28" x14ac:dyDescent="0.2">
      <c r="A27" s="30">
        <f t="shared" si="6"/>
        <v>42937</v>
      </c>
      <c r="B27" s="7"/>
      <c r="C27" s="7"/>
      <c r="D27" s="7"/>
      <c r="E27" s="7"/>
      <c r="F27" s="7"/>
      <c r="G27" s="7"/>
      <c r="H27" s="8">
        <f t="shared" si="0"/>
        <v>0</v>
      </c>
      <c r="I27" s="49"/>
      <c r="J27" s="9"/>
      <c r="K27" s="9"/>
      <c r="L27" s="9"/>
      <c r="M27" s="9"/>
      <c r="N27" s="9"/>
      <c r="O27" s="10">
        <f t="shared" si="1"/>
        <v>0</v>
      </c>
      <c r="P27" s="50"/>
      <c r="Q27" s="9"/>
      <c r="R27" s="9"/>
      <c r="S27" s="9"/>
      <c r="T27" s="9"/>
      <c r="U27" s="11">
        <f t="shared" si="2"/>
        <v>0</v>
      </c>
      <c r="V27" s="50"/>
      <c r="W27" s="9"/>
      <c r="X27" s="9"/>
      <c r="Y27" s="50"/>
      <c r="Z27" s="11">
        <f t="shared" si="3"/>
        <v>0</v>
      </c>
      <c r="AA27" s="11">
        <f t="shared" si="4"/>
        <v>0</v>
      </c>
      <c r="AB27" s="11">
        <f t="shared" si="5"/>
        <v>0</v>
      </c>
    </row>
    <row r="28" spans="1:28" x14ac:dyDescent="0.2">
      <c r="A28" s="30">
        <f t="shared" si="6"/>
        <v>42938</v>
      </c>
      <c r="B28" s="7"/>
      <c r="C28" s="7"/>
      <c r="D28" s="7"/>
      <c r="E28" s="7"/>
      <c r="F28" s="7"/>
      <c r="G28" s="7"/>
      <c r="H28" s="8">
        <f t="shared" si="0"/>
        <v>0</v>
      </c>
      <c r="I28" s="49"/>
      <c r="J28" s="9"/>
      <c r="K28" s="9"/>
      <c r="L28" s="9"/>
      <c r="M28" s="9"/>
      <c r="N28" s="9"/>
      <c r="O28" s="10">
        <f t="shared" si="1"/>
        <v>0</v>
      </c>
      <c r="P28" s="50"/>
      <c r="Q28" s="9"/>
      <c r="R28" s="9"/>
      <c r="S28" s="9"/>
      <c r="T28" s="9"/>
      <c r="U28" s="11">
        <f t="shared" si="2"/>
        <v>0</v>
      </c>
      <c r="V28" s="50"/>
      <c r="W28" s="9"/>
      <c r="X28" s="9"/>
      <c r="Y28" s="50"/>
      <c r="Z28" s="11">
        <f t="shared" si="3"/>
        <v>0</v>
      </c>
      <c r="AA28" s="11">
        <f t="shared" si="4"/>
        <v>0</v>
      </c>
      <c r="AB28" s="11">
        <f t="shared" si="5"/>
        <v>0</v>
      </c>
    </row>
    <row r="29" spans="1:28" x14ac:dyDescent="0.2">
      <c r="A29" s="30">
        <f t="shared" si="6"/>
        <v>42939</v>
      </c>
      <c r="B29" s="7"/>
      <c r="C29" s="7"/>
      <c r="D29" s="7"/>
      <c r="E29" s="7"/>
      <c r="F29" s="7"/>
      <c r="G29" s="7"/>
      <c r="H29" s="8">
        <f t="shared" si="0"/>
        <v>0</v>
      </c>
      <c r="I29" s="49"/>
      <c r="J29" s="9"/>
      <c r="K29" s="9"/>
      <c r="L29" s="9"/>
      <c r="M29" s="9"/>
      <c r="N29" s="9"/>
      <c r="O29" s="10">
        <f t="shared" si="1"/>
        <v>0</v>
      </c>
      <c r="P29" s="50"/>
      <c r="Q29" s="9"/>
      <c r="R29" s="9"/>
      <c r="S29" s="9"/>
      <c r="T29" s="9"/>
      <c r="U29" s="11">
        <f t="shared" si="2"/>
        <v>0</v>
      </c>
      <c r="V29" s="50"/>
      <c r="W29" s="9"/>
      <c r="X29" s="9"/>
      <c r="Y29" s="50"/>
      <c r="Z29" s="11">
        <f t="shared" si="3"/>
        <v>0</v>
      </c>
      <c r="AA29" s="11">
        <f t="shared" si="4"/>
        <v>0</v>
      </c>
      <c r="AB29" s="11">
        <f t="shared" si="5"/>
        <v>0</v>
      </c>
    </row>
    <row r="30" spans="1:28" x14ac:dyDescent="0.2">
      <c r="A30" s="30">
        <f t="shared" si="6"/>
        <v>42940</v>
      </c>
      <c r="B30" s="7"/>
      <c r="C30" s="7"/>
      <c r="D30" s="7"/>
      <c r="E30" s="7"/>
      <c r="F30" s="7"/>
      <c r="G30" s="7"/>
      <c r="H30" s="8">
        <f t="shared" si="0"/>
        <v>0</v>
      </c>
      <c r="I30" s="49"/>
      <c r="J30" s="9"/>
      <c r="K30" s="9"/>
      <c r="L30" s="9"/>
      <c r="M30" s="9"/>
      <c r="N30" s="9"/>
      <c r="O30" s="10">
        <f t="shared" si="1"/>
        <v>0</v>
      </c>
      <c r="P30" s="50"/>
      <c r="Q30" s="9"/>
      <c r="R30" s="9"/>
      <c r="S30" s="9"/>
      <c r="T30" s="9"/>
      <c r="U30" s="11">
        <f t="shared" si="2"/>
        <v>0</v>
      </c>
      <c r="V30" s="50"/>
      <c r="W30" s="9"/>
      <c r="X30" s="9"/>
      <c r="Y30" s="50"/>
      <c r="Z30" s="11">
        <f t="shared" si="3"/>
        <v>0</v>
      </c>
      <c r="AA30" s="11">
        <f t="shared" si="4"/>
        <v>0</v>
      </c>
      <c r="AB30" s="11">
        <f t="shared" si="5"/>
        <v>0</v>
      </c>
    </row>
    <row r="31" spans="1:28" x14ac:dyDescent="0.2">
      <c r="A31" s="30">
        <f t="shared" si="6"/>
        <v>42941</v>
      </c>
      <c r="B31" s="7"/>
      <c r="C31" s="7"/>
      <c r="D31" s="7"/>
      <c r="E31" s="7"/>
      <c r="F31" s="7"/>
      <c r="G31" s="7"/>
      <c r="H31" s="8">
        <f t="shared" si="0"/>
        <v>0</v>
      </c>
      <c r="I31" s="49"/>
      <c r="J31" s="9"/>
      <c r="K31" s="9"/>
      <c r="L31" s="9"/>
      <c r="M31" s="9"/>
      <c r="N31" s="9"/>
      <c r="O31" s="10">
        <f t="shared" si="1"/>
        <v>0</v>
      </c>
      <c r="P31" s="50"/>
      <c r="Q31" s="9"/>
      <c r="R31" s="9"/>
      <c r="S31" s="9"/>
      <c r="T31" s="9"/>
      <c r="U31" s="11">
        <f t="shared" si="2"/>
        <v>0</v>
      </c>
      <c r="V31" s="50"/>
      <c r="W31" s="9"/>
      <c r="X31" s="9"/>
      <c r="Y31" s="50"/>
      <c r="Z31" s="11">
        <f t="shared" si="3"/>
        <v>0</v>
      </c>
      <c r="AA31" s="11">
        <f t="shared" si="4"/>
        <v>0</v>
      </c>
      <c r="AB31" s="11">
        <f t="shared" si="5"/>
        <v>0</v>
      </c>
    </row>
    <row r="32" spans="1:28" x14ac:dyDescent="0.2">
      <c r="A32" s="30">
        <f t="shared" si="6"/>
        <v>42942</v>
      </c>
      <c r="B32" s="7"/>
      <c r="C32" s="7"/>
      <c r="D32" s="7"/>
      <c r="E32" s="7"/>
      <c r="F32" s="7"/>
      <c r="G32" s="7"/>
      <c r="H32" s="8">
        <f t="shared" si="0"/>
        <v>0</v>
      </c>
      <c r="I32" s="49"/>
      <c r="J32" s="7"/>
      <c r="K32" s="7"/>
      <c r="L32" s="7"/>
      <c r="M32" s="7"/>
      <c r="N32" s="7"/>
      <c r="O32" s="10">
        <f t="shared" si="1"/>
        <v>0</v>
      </c>
      <c r="P32" s="50"/>
      <c r="Q32" s="7"/>
      <c r="R32" s="7"/>
      <c r="S32" s="7"/>
      <c r="T32" s="9"/>
      <c r="U32" s="11">
        <f t="shared" si="2"/>
        <v>0</v>
      </c>
      <c r="V32" s="50"/>
      <c r="W32" s="9"/>
      <c r="X32" s="9"/>
      <c r="Y32" s="50"/>
      <c r="Z32" s="11">
        <f t="shared" si="3"/>
        <v>0</v>
      </c>
      <c r="AA32" s="11">
        <f t="shared" si="4"/>
        <v>0</v>
      </c>
      <c r="AB32" s="11">
        <f t="shared" si="5"/>
        <v>0</v>
      </c>
    </row>
    <row r="33" spans="1:28" x14ac:dyDescent="0.2">
      <c r="A33" s="30">
        <f t="shared" si="6"/>
        <v>42943</v>
      </c>
      <c r="B33" s="7"/>
      <c r="C33" s="7"/>
      <c r="D33" s="7"/>
      <c r="E33" s="7"/>
      <c r="F33" s="7"/>
      <c r="G33" s="7"/>
      <c r="H33" s="8">
        <f t="shared" si="0"/>
        <v>0</v>
      </c>
      <c r="I33" s="49"/>
      <c r="J33" s="9"/>
      <c r="K33" s="9"/>
      <c r="L33" s="9"/>
      <c r="M33" s="9"/>
      <c r="N33" s="9"/>
      <c r="O33" s="10">
        <f t="shared" si="1"/>
        <v>0</v>
      </c>
      <c r="P33" s="50"/>
      <c r="Q33" s="9"/>
      <c r="R33" s="9"/>
      <c r="S33" s="9"/>
      <c r="T33" s="9"/>
      <c r="U33" s="11">
        <f t="shared" si="2"/>
        <v>0</v>
      </c>
      <c r="V33" s="50"/>
      <c r="W33" s="9"/>
      <c r="X33" s="9"/>
      <c r="Y33" s="50"/>
      <c r="Z33" s="11">
        <f t="shared" si="3"/>
        <v>0</v>
      </c>
      <c r="AA33" s="11">
        <f t="shared" si="4"/>
        <v>0</v>
      </c>
      <c r="AB33" s="11">
        <f t="shared" si="5"/>
        <v>0</v>
      </c>
    </row>
    <row r="34" spans="1:28" x14ac:dyDescent="0.2">
      <c r="A34" s="30">
        <f t="shared" si="6"/>
        <v>42944</v>
      </c>
      <c r="B34" s="7"/>
      <c r="C34" s="7"/>
      <c r="D34" s="7"/>
      <c r="E34" s="7"/>
      <c r="F34" s="7"/>
      <c r="G34" s="7"/>
      <c r="H34" s="8">
        <f t="shared" si="0"/>
        <v>0</v>
      </c>
      <c r="I34" s="49"/>
      <c r="J34" s="9"/>
      <c r="K34" s="9"/>
      <c r="L34" s="9"/>
      <c r="M34" s="9"/>
      <c r="N34" s="9"/>
      <c r="O34" s="10">
        <f t="shared" si="1"/>
        <v>0</v>
      </c>
      <c r="P34" s="50"/>
      <c r="Q34" s="9"/>
      <c r="R34" s="9"/>
      <c r="S34" s="9"/>
      <c r="T34" s="9"/>
      <c r="U34" s="11">
        <f t="shared" si="2"/>
        <v>0</v>
      </c>
      <c r="V34" s="50"/>
      <c r="W34" s="9"/>
      <c r="X34" s="9"/>
      <c r="Y34" s="50"/>
      <c r="Z34" s="11">
        <f t="shared" si="3"/>
        <v>0</v>
      </c>
      <c r="AA34" s="11">
        <f t="shared" si="4"/>
        <v>0</v>
      </c>
      <c r="AB34" s="11">
        <f t="shared" si="5"/>
        <v>0</v>
      </c>
    </row>
    <row r="35" spans="1:28" x14ac:dyDescent="0.2">
      <c r="A35" s="30">
        <f t="shared" si="6"/>
        <v>42945</v>
      </c>
      <c r="B35" s="7"/>
      <c r="C35" s="7"/>
      <c r="D35" s="7"/>
      <c r="E35" s="7"/>
      <c r="F35" s="7"/>
      <c r="G35" s="7"/>
      <c r="H35" s="8">
        <f t="shared" si="0"/>
        <v>0</v>
      </c>
      <c r="I35" s="49"/>
      <c r="J35" s="9"/>
      <c r="K35" s="9"/>
      <c r="L35" s="9"/>
      <c r="M35" s="9"/>
      <c r="N35" s="9"/>
      <c r="O35" s="10">
        <f t="shared" si="1"/>
        <v>0</v>
      </c>
      <c r="P35" s="50"/>
      <c r="Q35" s="9"/>
      <c r="R35" s="9"/>
      <c r="S35" s="9"/>
      <c r="T35" s="9"/>
      <c r="U35" s="11">
        <f t="shared" si="2"/>
        <v>0</v>
      </c>
      <c r="V35" s="50"/>
      <c r="W35" s="9"/>
      <c r="X35" s="9"/>
      <c r="Y35" s="50"/>
      <c r="Z35" s="11">
        <f t="shared" si="3"/>
        <v>0</v>
      </c>
      <c r="AA35" s="11">
        <f t="shared" si="4"/>
        <v>0</v>
      </c>
      <c r="AB35" s="11">
        <f t="shared" si="5"/>
        <v>0</v>
      </c>
    </row>
    <row r="36" spans="1:28" x14ac:dyDescent="0.2">
      <c r="A36" s="30">
        <f t="shared" si="6"/>
        <v>42946</v>
      </c>
      <c r="B36" s="7"/>
      <c r="C36" s="7"/>
      <c r="D36" s="7"/>
      <c r="E36" s="7"/>
      <c r="F36" s="7"/>
      <c r="G36" s="7"/>
      <c r="H36" s="8">
        <f t="shared" si="0"/>
        <v>0</v>
      </c>
      <c r="I36" s="49"/>
      <c r="J36" s="9"/>
      <c r="K36" s="9"/>
      <c r="L36" s="9"/>
      <c r="M36" s="9"/>
      <c r="N36" s="9"/>
      <c r="O36" s="10">
        <f t="shared" si="1"/>
        <v>0</v>
      </c>
      <c r="P36" s="50"/>
      <c r="Q36" s="9"/>
      <c r="R36" s="9"/>
      <c r="S36" s="9"/>
      <c r="T36" s="9"/>
      <c r="U36" s="11">
        <f t="shared" si="2"/>
        <v>0</v>
      </c>
      <c r="V36" s="50"/>
      <c r="W36" s="9"/>
      <c r="X36" s="9"/>
      <c r="Y36" s="50"/>
      <c r="Z36" s="11">
        <f t="shared" si="3"/>
        <v>0</v>
      </c>
      <c r="AA36" s="11">
        <f t="shared" si="4"/>
        <v>0</v>
      </c>
      <c r="AB36" s="11">
        <f t="shared" si="5"/>
        <v>0</v>
      </c>
    </row>
    <row r="37" spans="1:28" x14ac:dyDescent="0.2">
      <c r="A37" s="30">
        <f t="shared" si="6"/>
        <v>42947</v>
      </c>
      <c r="B37" s="7"/>
      <c r="C37" s="7"/>
      <c r="D37" s="7"/>
      <c r="E37" s="7"/>
      <c r="F37" s="7"/>
      <c r="G37" s="7"/>
      <c r="H37" s="8">
        <f t="shared" si="0"/>
        <v>0</v>
      </c>
      <c r="I37" s="49"/>
      <c r="J37" s="9"/>
      <c r="K37" s="9"/>
      <c r="L37" s="9"/>
      <c r="M37" s="9"/>
      <c r="N37" s="9"/>
      <c r="O37" s="10">
        <f t="shared" si="1"/>
        <v>0</v>
      </c>
      <c r="P37" s="50"/>
      <c r="Q37" s="9"/>
      <c r="R37" s="9"/>
      <c r="S37" s="9"/>
      <c r="T37" s="9"/>
      <c r="U37" s="11">
        <f t="shared" si="2"/>
        <v>0</v>
      </c>
      <c r="V37" s="50"/>
      <c r="W37" s="9"/>
      <c r="X37" s="9"/>
      <c r="Y37" s="50"/>
      <c r="Z37" s="11">
        <f t="shared" si="3"/>
        <v>0</v>
      </c>
      <c r="AA37" s="11">
        <f t="shared" si="4"/>
        <v>0</v>
      </c>
      <c r="AB37" s="13">
        <f t="shared" si="5"/>
        <v>0</v>
      </c>
    </row>
    <row r="38" spans="1:28" x14ac:dyDescent="0.2">
      <c r="A38" s="24" t="s">
        <v>9</v>
      </c>
      <c r="B38" s="24">
        <f>SUM(B7:B37)</f>
        <v>0</v>
      </c>
      <c r="C38" s="24">
        <f>SUM(C7:C37)</f>
        <v>0</v>
      </c>
      <c r="D38" s="24">
        <f>SUM(D7:D37)</f>
        <v>0</v>
      </c>
      <c r="E38" s="24">
        <f>SUM(E7:E37)</f>
        <v>0</v>
      </c>
      <c r="F38" s="24">
        <f>SUM(F7:F37)</f>
        <v>0</v>
      </c>
      <c r="G38" s="24">
        <f>SUM(G7:G37)</f>
        <v>0</v>
      </c>
      <c r="H38" s="24">
        <f>SUM(H7:H37)</f>
        <v>0</v>
      </c>
      <c r="I38" s="43"/>
      <c r="J38" s="24">
        <f t="shared" ref="J38:O38" si="7">SUM(J7:J37)</f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15"/>
      <c r="Q38" s="25">
        <f>SUM(Q7:Q37)</f>
        <v>0</v>
      </c>
      <c r="R38" s="25">
        <f>SUM(R7:R37)</f>
        <v>0</v>
      </c>
      <c r="S38" s="25">
        <f>SUM(S7:S37)</f>
        <v>0</v>
      </c>
      <c r="T38" s="25">
        <f>SUM(T7:T37)</f>
        <v>0</v>
      </c>
      <c r="U38" s="25">
        <f>SUM(U7:U37)</f>
        <v>0</v>
      </c>
      <c r="V38" s="15"/>
      <c r="W38" s="25">
        <f>SUM(W7:W37)</f>
        <v>0</v>
      </c>
      <c r="X38" s="25">
        <f>SUM(X7:X37)</f>
        <v>0</v>
      </c>
      <c r="Y38" s="50"/>
      <c r="Z38" s="11">
        <f t="shared" si="3"/>
        <v>0</v>
      </c>
      <c r="AA38" s="16"/>
      <c r="AB38" s="16"/>
    </row>
    <row r="39" spans="1:28" x14ac:dyDescent="0.2">
      <c r="A39" s="17" t="s">
        <v>20</v>
      </c>
      <c r="B39" s="14">
        <f>(B38/1.2)</f>
        <v>0</v>
      </c>
      <c r="C39" s="14">
        <f>(C38/1.1)</f>
        <v>0</v>
      </c>
      <c r="D39" s="14">
        <f>(D38/1.085)</f>
        <v>0</v>
      </c>
      <c r="E39" s="14">
        <f>(E38/1.055)</f>
        <v>0</v>
      </c>
      <c r="F39" s="14">
        <f>(F38/1.021)</f>
        <v>0</v>
      </c>
      <c r="G39" s="14">
        <f>G38</f>
        <v>0</v>
      </c>
      <c r="H39" s="18"/>
      <c r="I39" s="18"/>
      <c r="J39" s="91"/>
      <c r="K39" s="91"/>
      <c r="L39" s="91"/>
      <c r="M39" s="91"/>
      <c r="N39" s="91"/>
      <c r="O39" s="91"/>
      <c r="P39" s="92"/>
      <c r="Q39" s="92"/>
      <c r="R39" s="92"/>
      <c r="S39" s="92"/>
      <c r="T39" s="92"/>
      <c r="U39" s="92"/>
      <c r="V39" s="92"/>
      <c r="W39" s="92"/>
      <c r="X39" s="93"/>
      <c r="Y39" s="53"/>
      <c r="Z39" s="93"/>
      <c r="AA39" s="92"/>
      <c r="AB39" s="92"/>
    </row>
    <row r="40" spans="1:28" ht="13.5" thickBot="1" x14ac:dyDescent="0.25">
      <c r="A40" s="19" t="s">
        <v>21</v>
      </c>
      <c r="B40" s="14">
        <f>(B39*20%)</f>
        <v>0</v>
      </c>
      <c r="C40" s="14">
        <f>(C39*10%)</f>
        <v>0</v>
      </c>
      <c r="D40" s="14">
        <f>(D39*8.5%)</f>
        <v>0</v>
      </c>
      <c r="E40" s="14">
        <f>(E39*5.5%)</f>
        <v>0</v>
      </c>
      <c r="F40" s="14">
        <f>(F39*2.1%)</f>
        <v>0</v>
      </c>
      <c r="G40" s="14"/>
      <c r="H40" s="18"/>
      <c r="I40" s="18"/>
      <c r="J40" s="91"/>
      <c r="K40" s="91"/>
      <c r="L40" s="91"/>
      <c r="M40" s="91"/>
      <c r="N40" s="91"/>
      <c r="O40" s="91"/>
      <c r="P40" s="92"/>
      <c r="Q40" s="92"/>
      <c r="R40" s="92"/>
      <c r="S40" s="92"/>
      <c r="T40" s="92"/>
      <c r="U40" s="92"/>
      <c r="V40" s="92"/>
      <c r="W40" s="92"/>
      <c r="X40" s="93"/>
      <c r="Y40" s="53"/>
      <c r="Z40" s="93"/>
      <c r="AA40" s="92"/>
      <c r="AB40" s="92"/>
    </row>
    <row r="41" spans="1:28" ht="12.95" customHeight="1" x14ac:dyDescent="0.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3"/>
      <c r="Y41" s="53"/>
      <c r="Z41" s="149" t="s">
        <v>22</v>
      </c>
      <c r="AA41" s="138">
        <f>AB37</f>
        <v>0</v>
      </c>
      <c r="AB41" s="53"/>
    </row>
    <row r="42" spans="1:28" x14ac:dyDescent="0.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4"/>
      <c r="Y42" s="53"/>
      <c r="Z42" s="150"/>
      <c r="AA42" s="139"/>
      <c r="AB42" s="53"/>
    </row>
    <row r="43" spans="1:28" ht="26.25" thickBot="1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53"/>
      <c r="Z43" s="28" t="s">
        <v>23</v>
      </c>
      <c r="AA43" s="29">
        <f>AA37</f>
        <v>0</v>
      </c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B46" s="53"/>
      <c r="C46" s="53"/>
      <c r="D46" s="53"/>
      <c r="E46" s="53"/>
      <c r="F46" s="53"/>
      <c r="G46" s="5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  <row r="57" spans="7:7" x14ac:dyDescent="0.2">
      <c r="G57" s="57"/>
    </row>
  </sheetData>
  <sheetProtection sheet="1" objects="1" scenarios="1" selectLockedCells="1"/>
  <mergeCells count="12">
    <mergeCell ref="AA41:AA42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1:Z42"/>
  </mergeCells>
  <phoneticPr fontId="14" type="noConversion"/>
  <conditionalFormatting sqref="AA7:AB37">
    <cfRule type="cellIs" dxfId="5" priority="1" stopIfTrue="1" operator="lessThan">
      <formula>0</formula>
    </cfRule>
  </conditionalFormatting>
  <pageMargins left="0.25" right="0.25" top="0.75" bottom="0.75" header="0.3" footer="0.3"/>
  <pageSetup paperSize="9" scale="56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M106"/>
  <sheetViews>
    <sheetView zoomScaleNormal="100" workbookViewId="0">
      <selection activeCell="H14" sqref="H14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+JUILLET!A7</f>
        <v>42917</v>
      </c>
      <c r="B1" s="106" t="s">
        <v>27</v>
      </c>
      <c r="C1" s="106" t="s">
        <v>28</v>
      </c>
      <c r="D1" s="107" t="s">
        <v>188</v>
      </c>
      <c r="E1" s="106" t="s">
        <v>130</v>
      </c>
      <c r="F1" s="106">
        <v>0</v>
      </c>
      <c r="G1" s="108">
        <f>+JUILLET!L7</f>
        <v>0</v>
      </c>
    </row>
    <row r="2" spans="1:13" ht="15" x14ac:dyDescent="0.25">
      <c r="A2" s="105">
        <f>+JUILLET!A8</f>
        <v>42918</v>
      </c>
      <c r="B2" s="106" t="s">
        <v>27</v>
      </c>
      <c r="C2" s="106" t="s">
        <v>28</v>
      </c>
      <c r="D2" s="107" t="s">
        <v>188</v>
      </c>
      <c r="E2" s="106" t="s">
        <v>130</v>
      </c>
      <c r="F2" s="106">
        <v>0</v>
      </c>
      <c r="G2" s="108">
        <f>+JUILLET!L8</f>
        <v>0</v>
      </c>
    </row>
    <row r="3" spans="1:13" ht="15" x14ac:dyDescent="0.25">
      <c r="A3" s="105">
        <f>+JUILLET!A9</f>
        <v>42919</v>
      </c>
      <c r="B3" s="106" t="s">
        <v>27</v>
      </c>
      <c r="C3" s="106" t="s">
        <v>28</v>
      </c>
      <c r="D3" s="107" t="s">
        <v>188</v>
      </c>
      <c r="E3" s="106" t="s">
        <v>130</v>
      </c>
      <c r="F3" s="106">
        <v>0</v>
      </c>
      <c r="G3" s="108">
        <f>+JUILLET!L9</f>
        <v>0</v>
      </c>
      <c r="J3" s="104" t="s">
        <v>75</v>
      </c>
    </row>
    <row r="4" spans="1:13" ht="15" x14ac:dyDescent="0.25">
      <c r="A4" s="105">
        <f>+JUILLET!A10</f>
        <v>42920</v>
      </c>
      <c r="B4" s="106" t="s">
        <v>27</v>
      </c>
      <c r="C4" s="106" t="s">
        <v>28</v>
      </c>
      <c r="D4" s="107" t="s">
        <v>188</v>
      </c>
      <c r="E4" s="106" t="s">
        <v>130</v>
      </c>
      <c r="F4" s="106">
        <v>0</v>
      </c>
      <c r="G4" s="108">
        <f>+JUILLET!L10</f>
        <v>0</v>
      </c>
    </row>
    <row r="5" spans="1:13" ht="15" x14ac:dyDescent="0.25">
      <c r="A5" s="105">
        <f>+JUILLET!A11</f>
        <v>42921</v>
      </c>
      <c r="B5" s="106" t="s">
        <v>27</v>
      </c>
      <c r="C5" s="106" t="s">
        <v>28</v>
      </c>
      <c r="D5" s="107" t="s">
        <v>188</v>
      </c>
      <c r="E5" s="106" t="s">
        <v>130</v>
      </c>
      <c r="F5" s="106">
        <v>0</v>
      </c>
      <c r="G5" s="108">
        <f>+JUILLET!L11</f>
        <v>0</v>
      </c>
      <c r="J5" t="s">
        <v>76</v>
      </c>
      <c r="K5" s="101">
        <f>+SUM(F:F)</f>
        <v>0</v>
      </c>
    </row>
    <row r="6" spans="1:13" ht="15" x14ac:dyDescent="0.25">
      <c r="A6" s="105">
        <f>+JUILLET!A12</f>
        <v>42922</v>
      </c>
      <c r="B6" s="106" t="s">
        <v>27</v>
      </c>
      <c r="C6" s="106" t="s">
        <v>28</v>
      </c>
      <c r="D6" s="107" t="s">
        <v>188</v>
      </c>
      <c r="E6" s="106" t="s">
        <v>130</v>
      </c>
      <c r="F6" s="106">
        <v>0</v>
      </c>
      <c r="G6" s="108">
        <f>+JUILLET!L12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+JUILLET!A13</f>
        <v>42923</v>
      </c>
      <c r="B7" s="106" t="s">
        <v>27</v>
      </c>
      <c r="C7" s="106" t="s">
        <v>28</v>
      </c>
      <c r="D7" s="107" t="s">
        <v>188</v>
      </c>
      <c r="E7" s="106" t="s">
        <v>130</v>
      </c>
      <c r="F7" s="106">
        <v>0</v>
      </c>
      <c r="G7" s="108">
        <f>+JUILLET!L13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+JUILLET!A14</f>
        <v>42924</v>
      </c>
      <c r="B8" s="106" t="s">
        <v>27</v>
      </c>
      <c r="C8" s="106" t="s">
        <v>28</v>
      </c>
      <c r="D8" s="107" t="s">
        <v>188</v>
      </c>
      <c r="E8" s="106" t="s">
        <v>130</v>
      </c>
      <c r="F8" s="106">
        <v>0</v>
      </c>
      <c r="G8" s="108">
        <f>+JUILLET!L14</f>
        <v>0</v>
      </c>
    </row>
    <row r="9" spans="1:13" ht="15" x14ac:dyDescent="0.25">
      <c r="A9" s="105">
        <f>+JUILLET!A15</f>
        <v>42925</v>
      </c>
      <c r="B9" s="106" t="s">
        <v>27</v>
      </c>
      <c r="C9" s="106" t="s">
        <v>28</v>
      </c>
      <c r="D9" s="107" t="s">
        <v>188</v>
      </c>
      <c r="E9" s="106" t="s">
        <v>130</v>
      </c>
      <c r="F9" s="106">
        <v>0</v>
      </c>
      <c r="G9" s="108">
        <f>+JUILLET!L15</f>
        <v>0</v>
      </c>
    </row>
    <row r="10" spans="1:13" ht="15" x14ac:dyDescent="0.25">
      <c r="A10" s="105">
        <f>+JUILLET!A16</f>
        <v>42926</v>
      </c>
      <c r="B10" s="106" t="s">
        <v>27</v>
      </c>
      <c r="C10" s="106" t="s">
        <v>28</v>
      </c>
      <c r="D10" s="107" t="s">
        <v>188</v>
      </c>
      <c r="E10" s="106" t="s">
        <v>130</v>
      </c>
      <c r="F10" s="106">
        <v>0</v>
      </c>
      <c r="G10" s="108">
        <f>+JUILLET!L16</f>
        <v>0</v>
      </c>
    </row>
    <row r="11" spans="1:13" ht="15" x14ac:dyDescent="0.25">
      <c r="A11" s="105">
        <f>+JUILLET!A17</f>
        <v>42927</v>
      </c>
      <c r="B11" s="106" t="s">
        <v>27</v>
      </c>
      <c r="C11" s="106" t="s">
        <v>28</v>
      </c>
      <c r="D11" s="107" t="s">
        <v>188</v>
      </c>
      <c r="E11" s="106" t="s">
        <v>130</v>
      </c>
      <c r="F11" s="106">
        <v>0</v>
      </c>
      <c r="G11" s="108">
        <f>+JUILLET!L17</f>
        <v>0</v>
      </c>
    </row>
    <row r="12" spans="1:13" ht="15" x14ac:dyDescent="0.25">
      <c r="A12" s="105">
        <f>+JUILLET!A18</f>
        <v>42928</v>
      </c>
      <c r="B12" s="106" t="s">
        <v>27</v>
      </c>
      <c r="C12" s="106" t="s">
        <v>28</v>
      </c>
      <c r="D12" s="107" t="s">
        <v>188</v>
      </c>
      <c r="E12" s="106" t="s">
        <v>130</v>
      </c>
      <c r="F12" s="106">
        <v>0</v>
      </c>
      <c r="G12" s="108">
        <f>+JUILLET!L18</f>
        <v>0</v>
      </c>
    </row>
    <row r="13" spans="1:13" ht="15" x14ac:dyDescent="0.25">
      <c r="A13" s="105">
        <f>+JUILLET!A19</f>
        <v>42929</v>
      </c>
      <c r="B13" s="106" t="s">
        <v>27</v>
      </c>
      <c r="C13" s="106" t="s">
        <v>28</v>
      </c>
      <c r="D13" s="107" t="s">
        <v>188</v>
      </c>
      <c r="E13" s="106" t="s">
        <v>130</v>
      </c>
      <c r="F13" s="106">
        <v>0</v>
      </c>
      <c r="G13" s="108">
        <f>+JUILLET!L19</f>
        <v>0</v>
      </c>
    </row>
    <row r="14" spans="1:13" ht="15" x14ac:dyDescent="0.25">
      <c r="A14" s="105">
        <f>+JUILLET!A20</f>
        <v>42930</v>
      </c>
      <c r="B14" s="106" t="s">
        <v>27</v>
      </c>
      <c r="C14" s="106" t="s">
        <v>28</v>
      </c>
      <c r="D14" s="107" t="s">
        <v>188</v>
      </c>
      <c r="E14" s="106" t="s">
        <v>130</v>
      </c>
      <c r="F14" s="106">
        <v>0</v>
      </c>
      <c r="G14" s="108">
        <f>+JUILLET!L20</f>
        <v>0</v>
      </c>
    </row>
    <row r="15" spans="1:13" ht="15" x14ac:dyDescent="0.25">
      <c r="A15" s="105">
        <f>+JUILLET!A21</f>
        <v>42931</v>
      </c>
      <c r="B15" s="106" t="s">
        <v>27</v>
      </c>
      <c r="C15" s="106" t="s">
        <v>28</v>
      </c>
      <c r="D15" s="107" t="s">
        <v>188</v>
      </c>
      <c r="E15" s="106" t="s">
        <v>130</v>
      </c>
      <c r="F15" s="106">
        <v>0</v>
      </c>
      <c r="G15" s="108">
        <f>+JUILLET!L21</f>
        <v>0</v>
      </c>
    </row>
    <row r="16" spans="1:13" ht="15" x14ac:dyDescent="0.25">
      <c r="A16" s="105">
        <f>+JUILLET!A22</f>
        <v>42932</v>
      </c>
      <c r="B16" s="106" t="s">
        <v>27</v>
      </c>
      <c r="C16" s="106" t="s">
        <v>28</v>
      </c>
      <c r="D16" s="107" t="s">
        <v>188</v>
      </c>
      <c r="E16" s="106" t="s">
        <v>130</v>
      </c>
      <c r="F16" s="106">
        <v>0</v>
      </c>
      <c r="G16" s="108">
        <f>+JUILLET!L22</f>
        <v>0</v>
      </c>
    </row>
    <row r="17" spans="1:7" customFormat="1" ht="15" x14ac:dyDescent="0.25">
      <c r="A17" s="105">
        <f>+JUILLET!A23</f>
        <v>42933</v>
      </c>
      <c r="B17" s="106" t="s">
        <v>27</v>
      </c>
      <c r="C17" s="106" t="s">
        <v>28</v>
      </c>
      <c r="D17" s="107" t="s">
        <v>188</v>
      </c>
      <c r="E17" s="106" t="s">
        <v>130</v>
      </c>
      <c r="F17" s="106">
        <v>0</v>
      </c>
      <c r="G17" s="108">
        <f>+JUILLET!L23</f>
        <v>0</v>
      </c>
    </row>
    <row r="18" spans="1:7" customFormat="1" ht="15" x14ac:dyDescent="0.25">
      <c r="A18" s="105">
        <f>+JUILLET!A24</f>
        <v>42934</v>
      </c>
      <c r="B18" s="106" t="s">
        <v>27</v>
      </c>
      <c r="C18" s="106" t="s">
        <v>28</v>
      </c>
      <c r="D18" s="107" t="s">
        <v>188</v>
      </c>
      <c r="E18" s="106" t="s">
        <v>130</v>
      </c>
      <c r="F18" s="106">
        <v>0</v>
      </c>
      <c r="G18" s="108">
        <f>+JUILLET!L24</f>
        <v>0</v>
      </c>
    </row>
    <row r="19" spans="1:7" customFormat="1" ht="15" x14ac:dyDescent="0.25">
      <c r="A19" s="105">
        <f>+JUILLET!A25</f>
        <v>42935</v>
      </c>
      <c r="B19" s="106" t="s">
        <v>27</v>
      </c>
      <c r="C19" s="106" t="s">
        <v>28</v>
      </c>
      <c r="D19" s="107" t="s">
        <v>188</v>
      </c>
      <c r="E19" s="106" t="s">
        <v>130</v>
      </c>
      <c r="F19" s="106">
        <v>0</v>
      </c>
      <c r="G19" s="108">
        <f>+JUILLET!L25</f>
        <v>0</v>
      </c>
    </row>
    <row r="20" spans="1:7" customFormat="1" ht="15" x14ac:dyDescent="0.25">
      <c r="A20" s="105">
        <f>+JUILLET!A26</f>
        <v>42936</v>
      </c>
      <c r="B20" s="106" t="s">
        <v>27</v>
      </c>
      <c r="C20" s="106" t="s">
        <v>28</v>
      </c>
      <c r="D20" s="107" t="s">
        <v>188</v>
      </c>
      <c r="E20" s="106" t="s">
        <v>130</v>
      </c>
      <c r="F20" s="106">
        <v>0</v>
      </c>
      <c r="G20" s="108">
        <f>+JUILLET!L26</f>
        <v>0</v>
      </c>
    </row>
    <row r="21" spans="1:7" customFormat="1" ht="15" x14ac:dyDescent="0.25">
      <c r="A21" s="105">
        <f>+JUILLET!A27</f>
        <v>42937</v>
      </c>
      <c r="B21" s="106" t="s">
        <v>27</v>
      </c>
      <c r="C21" s="106" t="s">
        <v>28</v>
      </c>
      <c r="D21" s="107" t="s">
        <v>188</v>
      </c>
      <c r="E21" s="106" t="s">
        <v>130</v>
      </c>
      <c r="F21" s="106">
        <v>0</v>
      </c>
      <c r="G21" s="108">
        <f>+JUILLET!L27</f>
        <v>0</v>
      </c>
    </row>
    <row r="22" spans="1:7" customFormat="1" ht="15" x14ac:dyDescent="0.25">
      <c r="A22" s="105">
        <f>+JUILLET!A28</f>
        <v>42938</v>
      </c>
      <c r="B22" s="106" t="s">
        <v>27</v>
      </c>
      <c r="C22" s="106" t="s">
        <v>28</v>
      </c>
      <c r="D22" s="107" t="s">
        <v>188</v>
      </c>
      <c r="E22" s="106" t="s">
        <v>130</v>
      </c>
      <c r="F22" s="106">
        <v>0</v>
      </c>
      <c r="G22" s="108">
        <f>+JUILLET!L28</f>
        <v>0</v>
      </c>
    </row>
    <row r="23" spans="1:7" customFormat="1" ht="15" x14ac:dyDescent="0.25">
      <c r="A23" s="105">
        <f>+JUILLET!A29</f>
        <v>42939</v>
      </c>
      <c r="B23" s="106" t="s">
        <v>27</v>
      </c>
      <c r="C23" s="106" t="s">
        <v>28</v>
      </c>
      <c r="D23" s="107" t="s">
        <v>188</v>
      </c>
      <c r="E23" s="106" t="s">
        <v>130</v>
      </c>
      <c r="F23" s="106">
        <v>0</v>
      </c>
      <c r="G23" s="108">
        <f>+JUILLET!L29</f>
        <v>0</v>
      </c>
    </row>
    <row r="24" spans="1:7" customFormat="1" ht="15" x14ac:dyDescent="0.25">
      <c r="A24" s="105">
        <f>+JUILLET!A30</f>
        <v>42940</v>
      </c>
      <c r="B24" s="106" t="s">
        <v>27</v>
      </c>
      <c r="C24" s="106" t="s">
        <v>28</v>
      </c>
      <c r="D24" s="107" t="s">
        <v>188</v>
      </c>
      <c r="E24" s="106" t="s">
        <v>130</v>
      </c>
      <c r="F24" s="106">
        <v>0</v>
      </c>
      <c r="G24" s="108">
        <f>+JUILLET!L30</f>
        <v>0</v>
      </c>
    </row>
    <row r="25" spans="1:7" customFormat="1" ht="15" x14ac:dyDescent="0.25">
      <c r="A25" s="105">
        <f>+JUILLET!A31</f>
        <v>42941</v>
      </c>
      <c r="B25" s="106" t="s">
        <v>27</v>
      </c>
      <c r="C25" s="106" t="s">
        <v>28</v>
      </c>
      <c r="D25" s="107" t="s">
        <v>188</v>
      </c>
      <c r="E25" s="106" t="s">
        <v>130</v>
      </c>
      <c r="F25" s="106">
        <v>0</v>
      </c>
      <c r="G25" s="108">
        <f>+JUILLET!L31</f>
        <v>0</v>
      </c>
    </row>
    <row r="26" spans="1:7" customFormat="1" ht="15" x14ac:dyDescent="0.25">
      <c r="A26" s="105">
        <f>+JUILLET!A32</f>
        <v>42942</v>
      </c>
      <c r="B26" s="106" t="s">
        <v>27</v>
      </c>
      <c r="C26" s="106" t="s">
        <v>28</v>
      </c>
      <c r="D26" s="107" t="s">
        <v>188</v>
      </c>
      <c r="E26" s="106" t="s">
        <v>130</v>
      </c>
      <c r="F26" s="106">
        <v>0</v>
      </c>
      <c r="G26" s="108">
        <f>+JUILLET!L32</f>
        <v>0</v>
      </c>
    </row>
    <row r="27" spans="1:7" customFormat="1" ht="15" x14ac:dyDescent="0.25">
      <c r="A27" s="105">
        <f>+JUILLET!A33</f>
        <v>42943</v>
      </c>
      <c r="B27" s="106" t="s">
        <v>27</v>
      </c>
      <c r="C27" s="106" t="s">
        <v>28</v>
      </c>
      <c r="D27" s="107" t="s">
        <v>188</v>
      </c>
      <c r="E27" s="106" t="s">
        <v>130</v>
      </c>
      <c r="F27" s="106">
        <v>0</v>
      </c>
      <c r="G27" s="108">
        <f>+JUILLET!L33</f>
        <v>0</v>
      </c>
    </row>
    <row r="28" spans="1:7" customFormat="1" ht="15" x14ac:dyDescent="0.25">
      <c r="A28" s="105">
        <f>+JUILLET!A34</f>
        <v>42944</v>
      </c>
      <c r="B28" s="106" t="s">
        <v>27</v>
      </c>
      <c r="C28" s="106" t="s">
        <v>28</v>
      </c>
      <c r="D28" s="107" t="s">
        <v>188</v>
      </c>
      <c r="E28" s="106" t="s">
        <v>130</v>
      </c>
      <c r="F28" s="106">
        <v>0</v>
      </c>
      <c r="G28" s="108">
        <f>+JUILLET!L34</f>
        <v>0</v>
      </c>
    </row>
    <row r="29" spans="1:7" customFormat="1" ht="15" x14ac:dyDescent="0.25">
      <c r="A29" s="105">
        <f>+JUILLET!A35</f>
        <v>42945</v>
      </c>
      <c r="B29" s="106" t="s">
        <v>27</v>
      </c>
      <c r="C29" s="106" t="s">
        <v>28</v>
      </c>
      <c r="D29" s="107" t="s">
        <v>188</v>
      </c>
      <c r="E29" s="106" t="s">
        <v>130</v>
      </c>
      <c r="F29" s="106">
        <v>0</v>
      </c>
      <c r="G29" s="108">
        <f>+JUILLET!L35</f>
        <v>0</v>
      </c>
    </row>
    <row r="30" spans="1:7" customFormat="1" ht="15" x14ac:dyDescent="0.25">
      <c r="A30" s="105">
        <f>+JUILLET!A36</f>
        <v>42946</v>
      </c>
      <c r="B30" s="106" t="s">
        <v>27</v>
      </c>
      <c r="C30" s="106" t="s">
        <v>28</v>
      </c>
      <c r="D30" s="107" t="s">
        <v>188</v>
      </c>
      <c r="E30" s="106" t="s">
        <v>130</v>
      </c>
      <c r="F30" s="106">
        <v>0</v>
      </c>
      <c r="G30" s="108">
        <f>+JUILLET!L36</f>
        <v>0</v>
      </c>
    </row>
    <row r="31" spans="1:7" customFormat="1" ht="15" x14ac:dyDescent="0.25">
      <c r="A31" s="105">
        <f>+JUILLET!A37</f>
        <v>42947</v>
      </c>
      <c r="B31" s="106" t="s">
        <v>27</v>
      </c>
      <c r="C31" s="106" t="s">
        <v>28</v>
      </c>
      <c r="D31" s="107" t="s">
        <v>188</v>
      </c>
      <c r="E31" s="106" t="s">
        <v>130</v>
      </c>
      <c r="F31" s="106">
        <v>0</v>
      </c>
      <c r="G31" s="108">
        <f>+JUILLET!L37</f>
        <v>0</v>
      </c>
    </row>
    <row r="32" spans="1:7" customFormat="1" ht="15" x14ac:dyDescent="0.25">
      <c r="A32" s="105">
        <f>+JUILLET!A7</f>
        <v>42917</v>
      </c>
      <c r="B32" s="106" t="s">
        <v>27</v>
      </c>
      <c r="C32" s="106">
        <v>580</v>
      </c>
      <c r="D32" s="107" t="s">
        <v>188</v>
      </c>
      <c r="E32" s="106" t="s">
        <v>45</v>
      </c>
      <c r="F32" s="108">
        <f>+JUILLET!S7</f>
        <v>0</v>
      </c>
      <c r="G32" s="108">
        <f>+JUILLET!L41</f>
        <v>0</v>
      </c>
    </row>
    <row r="33" spans="1:7" customFormat="1" ht="15" x14ac:dyDescent="0.25">
      <c r="A33" s="105">
        <f>+JUILLET!A8</f>
        <v>42918</v>
      </c>
      <c r="B33" s="106" t="s">
        <v>27</v>
      </c>
      <c r="C33" s="106">
        <v>580</v>
      </c>
      <c r="D33" s="107" t="s">
        <v>188</v>
      </c>
      <c r="E33" s="106" t="s">
        <v>45</v>
      </c>
      <c r="F33" s="108">
        <f>+JUILLET!S8</f>
        <v>0</v>
      </c>
      <c r="G33" s="108">
        <f>+JUILLET!L42</f>
        <v>0</v>
      </c>
    </row>
    <row r="34" spans="1:7" customFormat="1" ht="15" x14ac:dyDescent="0.25">
      <c r="A34" s="105">
        <f>+JUILLET!A9</f>
        <v>42919</v>
      </c>
      <c r="B34" s="106" t="s">
        <v>27</v>
      </c>
      <c r="C34" s="106">
        <v>580</v>
      </c>
      <c r="D34" s="107" t="s">
        <v>188</v>
      </c>
      <c r="E34" s="106" t="s">
        <v>45</v>
      </c>
      <c r="F34" s="108">
        <f>+JUILLET!S9</f>
        <v>0</v>
      </c>
      <c r="G34" s="108">
        <f>+JUILLET!L43</f>
        <v>0</v>
      </c>
    </row>
    <row r="35" spans="1:7" customFormat="1" ht="15" x14ac:dyDescent="0.25">
      <c r="A35" s="105">
        <f>+JUILLET!A10</f>
        <v>42920</v>
      </c>
      <c r="B35" s="106" t="s">
        <v>27</v>
      </c>
      <c r="C35" s="106">
        <v>580</v>
      </c>
      <c r="D35" s="107" t="s">
        <v>188</v>
      </c>
      <c r="E35" s="106" t="s">
        <v>45</v>
      </c>
      <c r="F35" s="108">
        <f>+JUILLET!S10</f>
        <v>0</v>
      </c>
      <c r="G35" s="108">
        <f>+JUILLET!L44</f>
        <v>0</v>
      </c>
    </row>
    <row r="36" spans="1:7" customFormat="1" ht="15" x14ac:dyDescent="0.25">
      <c r="A36" s="105">
        <f>+JUILLET!A11</f>
        <v>42921</v>
      </c>
      <c r="B36" s="106" t="s">
        <v>27</v>
      </c>
      <c r="C36" s="106">
        <v>580</v>
      </c>
      <c r="D36" s="107" t="s">
        <v>188</v>
      </c>
      <c r="E36" s="106" t="s">
        <v>45</v>
      </c>
      <c r="F36" s="108">
        <f>+JUILLET!S11</f>
        <v>0</v>
      </c>
      <c r="G36" s="108">
        <f>+JUILLET!L45</f>
        <v>0</v>
      </c>
    </row>
    <row r="37" spans="1:7" customFormat="1" ht="15" x14ac:dyDescent="0.25">
      <c r="A37" s="105">
        <f>+JUILLET!A12</f>
        <v>42922</v>
      </c>
      <c r="B37" s="106" t="s">
        <v>27</v>
      </c>
      <c r="C37" s="106">
        <v>580</v>
      </c>
      <c r="D37" s="107" t="s">
        <v>188</v>
      </c>
      <c r="E37" s="106" t="s">
        <v>45</v>
      </c>
      <c r="F37" s="108">
        <f>+JUILLET!S12</f>
        <v>0</v>
      </c>
      <c r="G37" s="108">
        <f>+JUILLET!L46</f>
        <v>0</v>
      </c>
    </row>
    <row r="38" spans="1:7" customFormat="1" ht="15" x14ac:dyDescent="0.25">
      <c r="A38" s="105">
        <f>+JUILLET!A13</f>
        <v>42923</v>
      </c>
      <c r="B38" s="106" t="s">
        <v>27</v>
      </c>
      <c r="C38" s="106">
        <v>580</v>
      </c>
      <c r="D38" s="107" t="s">
        <v>188</v>
      </c>
      <c r="E38" s="106" t="s">
        <v>45</v>
      </c>
      <c r="F38" s="108">
        <f>+JUILLET!S13</f>
        <v>0</v>
      </c>
      <c r="G38" s="108">
        <f>+JUILLET!L47</f>
        <v>0</v>
      </c>
    </row>
    <row r="39" spans="1:7" customFormat="1" ht="15" x14ac:dyDescent="0.25">
      <c r="A39" s="105">
        <f>+JUILLET!A14</f>
        <v>42924</v>
      </c>
      <c r="B39" s="106" t="s">
        <v>27</v>
      </c>
      <c r="C39" s="106">
        <v>580</v>
      </c>
      <c r="D39" s="107" t="s">
        <v>188</v>
      </c>
      <c r="E39" s="106" t="s">
        <v>45</v>
      </c>
      <c r="F39" s="108">
        <f>+JUILLET!S14</f>
        <v>0</v>
      </c>
      <c r="G39" s="108">
        <f>+JUILLET!L48</f>
        <v>0</v>
      </c>
    </row>
    <row r="40" spans="1:7" customFormat="1" ht="15" x14ac:dyDescent="0.25">
      <c r="A40" s="105">
        <f>+JUILLET!A15</f>
        <v>42925</v>
      </c>
      <c r="B40" s="106" t="s">
        <v>27</v>
      </c>
      <c r="C40" s="106">
        <v>580</v>
      </c>
      <c r="D40" s="107" t="s">
        <v>188</v>
      </c>
      <c r="E40" s="106" t="s">
        <v>45</v>
      </c>
      <c r="F40" s="108">
        <f>+JUILLET!S15</f>
        <v>0</v>
      </c>
      <c r="G40" s="108">
        <f>+JUILLET!L49</f>
        <v>0</v>
      </c>
    </row>
    <row r="41" spans="1:7" customFormat="1" ht="15" x14ac:dyDescent="0.25">
      <c r="A41" s="105">
        <f>+JUILLET!A16</f>
        <v>42926</v>
      </c>
      <c r="B41" s="106" t="s">
        <v>27</v>
      </c>
      <c r="C41" s="106">
        <v>580</v>
      </c>
      <c r="D41" s="107" t="s">
        <v>188</v>
      </c>
      <c r="E41" s="106" t="s">
        <v>45</v>
      </c>
      <c r="F41" s="108">
        <f>+JUILLET!S16</f>
        <v>0</v>
      </c>
      <c r="G41" s="108">
        <f>+JUILLET!L50</f>
        <v>0</v>
      </c>
    </row>
    <row r="42" spans="1:7" customFormat="1" ht="15" x14ac:dyDescent="0.25">
      <c r="A42" s="105">
        <f>+JUILLET!A17</f>
        <v>42927</v>
      </c>
      <c r="B42" s="106" t="s">
        <v>27</v>
      </c>
      <c r="C42" s="106">
        <v>580</v>
      </c>
      <c r="D42" s="107" t="s">
        <v>188</v>
      </c>
      <c r="E42" s="106" t="s">
        <v>45</v>
      </c>
      <c r="F42" s="108">
        <f>+JUILLET!S17</f>
        <v>0</v>
      </c>
      <c r="G42" s="108">
        <f>+JUILLET!L51</f>
        <v>0</v>
      </c>
    </row>
    <row r="43" spans="1:7" customFormat="1" ht="15" x14ac:dyDescent="0.25">
      <c r="A43" s="105">
        <f>+JUILLET!A18</f>
        <v>42928</v>
      </c>
      <c r="B43" s="106" t="s">
        <v>27</v>
      </c>
      <c r="C43" s="106">
        <v>580</v>
      </c>
      <c r="D43" s="107" t="s">
        <v>188</v>
      </c>
      <c r="E43" s="106" t="s">
        <v>45</v>
      </c>
      <c r="F43" s="108">
        <f>+JUILLET!S18</f>
        <v>0</v>
      </c>
      <c r="G43" s="108">
        <f>+JUILLET!L52</f>
        <v>0</v>
      </c>
    </row>
    <row r="44" spans="1:7" customFormat="1" ht="15" x14ac:dyDescent="0.25">
      <c r="A44" s="105">
        <f>+JUILLET!A19</f>
        <v>42929</v>
      </c>
      <c r="B44" s="106" t="s">
        <v>27</v>
      </c>
      <c r="C44" s="106">
        <v>580</v>
      </c>
      <c r="D44" s="107" t="s">
        <v>188</v>
      </c>
      <c r="E44" s="106" t="s">
        <v>45</v>
      </c>
      <c r="F44" s="108">
        <f>+JUILLET!S19</f>
        <v>0</v>
      </c>
      <c r="G44" s="108">
        <f>+JUILLET!L53</f>
        <v>0</v>
      </c>
    </row>
    <row r="45" spans="1:7" customFormat="1" ht="15" x14ac:dyDescent="0.25">
      <c r="A45" s="105">
        <f>+JUILLET!A20</f>
        <v>42930</v>
      </c>
      <c r="B45" s="106" t="s">
        <v>27</v>
      </c>
      <c r="C45" s="106">
        <v>580</v>
      </c>
      <c r="D45" s="107" t="s">
        <v>188</v>
      </c>
      <c r="E45" s="106" t="s">
        <v>45</v>
      </c>
      <c r="F45" s="108">
        <f>+JUILLET!S20</f>
        <v>0</v>
      </c>
      <c r="G45" s="108">
        <f>+JUILLET!L54</f>
        <v>0</v>
      </c>
    </row>
    <row r="46" spans="1:7" customFormat="1" ht="15" x14ac:dyDescent="0.25">
      <c r="A46" s="105">
        <f>+JUILLET!A21</f>
        <v>42931</v>
      </c>
      <c r="B46" s="106" t="s">
        <v>27</v>
      </c>
      <c r="C46" s="106">
        <v>580</v>
      </c>
      <c r="D46" s="107" t="s">
        <v>188</v>
      </c>
      <c r="E46" s="106" t="s">
        <v>45</v>
      </c>
      <c r="F46" s="108">
        <f>+JUILLET!S21</f>
        <v>0</v>
      </c>
      <c r="G46" s="108">
        <f>+JUILLET!L55</f>
        <v>0</v>
      </c>
    </row>
    <row r="47" spans="1:7" customFormat="1" ht="15" x14ac:dyDescent="0.25">
      <c r="A47" s="105">
        <f>+JUILLET!A22</f>
        <v>42932</v>
      </c>
      <c r="B47" s="106" t="s">
        <v>27</v>
      </c>
      <c r="C47" s="106">
        <v>580</v>
      </c>
      <c r="D47" s="107" t="s">
        <v>188</v>
      </c>
      <c r="E47" s="106" t="s">
        <v>45</v>
      </c>
      <c r="F47" s="108">
        <f>+JUILLET!S22</f>
        <v>0</v>
      </c>
      <c r="G47" s="108">
        <f>+JUILLET!L56</f>
        <v>0</v>
      </c>
    </row>
    <row r="48" spans="1:7" customFormat="1" ht="15" x14ac:dyDescent="0.25">
      <c r="A48" s="105">
        <f>+JUILLET!A23</f>
        <v>42933</v>
      </c>
      <c r="B48" s="106" t="s">
        <v>27</v>
      </c>
      <c r="C48" s="106">
        <v>580</v>
      </c>
      <c r="D48" s="107" t="s">
        <v>188</v>
      </c>
      <c r="E48" s="106" t="s">
        <v>45</v>
      </c>
      <c r="F48" s="108">
        <f>+JUILLET!S23</f>
        <v>0</v>
      </c>
      <c r="G48" s="108">
        <f>+JUILLET!L57</f>
        <v>0</v>
      </c>
    </row>
    <row r="49" spans="1:7" customFormat="1" ht="15" x14ac:dyDescent="0.25">
      <c r="A49" s="105">
        <f>+JUILLET!A24</f>
        <v>42934</v>
      </c>
      <c r="B49" s="106" t="s">
        <v>27</v>
      </c>
      <c r="C49" s="106">
        <v>580</v>
      </c>
      <c r="D49" s="107" t="s">
        <v>188</v>
      </c>
      <c r="E49" s="106" t="s">
        <v>45</v>
      </c>
      <c r="F49" s="108">
        <f>+JUILLET!S24</f>
        <v>0</v>
      </c>
      <c r="G49" s="108">
        <f>+JUILLET!L58</f>
        <v>0</v>
      </c>
    </row>
    <row r="50" spans="1:7" customFormat="1" ht="15" x14ac:dyDescent="0.25">
      <c r="A50" s="105">
        <f>+JUILLET!A25</f>
        <v>42935</v>
      </c>
      <c r="B50" s="106" t="s">
        <v>27</v>
      </c>
      <c r="C50" s="106">
        <v>580</v>
      </c>
      <c r="D50" s="107" t="s">
        <v>188</v>
      </c>
      <c r="E50" s="106" t="s">
        <v>45</v>
      </c>
      <c r="F50" s="108">
        <f>+JUILLET!S25</f>
        <v>0</v>
      </c>
      <c r="G50" s="108">
        <f>+JUILLET!L59</f>
        <v>0</v>
      </c>
    </row>
    <row r="51" spans="1:7" customFormat="1" ht="15" x14ac:dyDescent="0.25">
      <c r="A51" s="105">
        <f>+JUILLET!A26</f>
        <v>42936</v>
      </c>
      <c r="B51" s="106" t="s">
        <v>27</v>
      </c>
      <c r="C51" s="106">
        <v>580</v>
      </c>
      <c r="D51" s="107" t="s">
        <v>188</v>
      </c>
      <c r="E51" s="106" t="s">
        <v>45</v>
      </c>
      <c r="F51" s="108">
        <f>+JUILLET!S26</f>
        <v>0</v>
      </c>
      <c r="G51" s="108">
        <f>+JUILLET!L60</f>
        <v>0</v>
      </c>
    </row>
    <row r="52" spans="1:7" customFormat="1" ht="15" x14ac:dyDescent="0.25">
      <c r="A52" s="105">
        <f>+JUILLET!A27</f>
        <v>42937</v>
      </c>
      <c r="B52" s="106" t="s">
        <v>27</v>
      </c>
      <c r="C52" s="106">
        <v>580</v>
      </c>
      <c r="D52" s="107" t="s">
        <v>188</v>
      </c>
      <c r="E52" s="106" t="s">
        <v>45</v>
      </c>
      <c r="F52" s="108">
        <f>+JUILLET!S27</f>
        <v>0</v>
      </c>
      <c r="G52" s="108">
        <f>+JUILLET!L61</f>
        <v>0</v>
      </c>
    </row>
    <row r="53" spans="1:7" customFormat="1" ht="15" x14ac:dyDescent="0.25">
      <c r="A53" s="105">
        <f>+JUILLET!A28</f>
        <v>42938</v>
      </c>
      <c r="B53" s="106" t="s">
        <v>27</v>
      </c>
      <c r="C53" s="106">
        <v>580</v>
      </c>
      <c r="D53" s="107" t="s">
        <v>188</v>
      </c>
      <c r="E53" s="106" t="s">
        <v>45</v>
      </c>
      <c r="F53" s="108">
        <f>+JUILLET!S28</f>
        <v>0</v>
      </c>
      <c r="G53" s="108">
        <f>+JUILLET!L62</f>
        <v>0</v>
      </c>
    </row>
    <row r="54" spans="1:7" customFormat="1" ht="15" x14ac:dyDescent="0.25">
      <c r="A54" s="105">
        <f>+JUILLET!A29</f>
        <v>42939</v>
      </c>
      <c r="B54" s="106" t="s">
        <v>27</v>
      </c>
      <c r="C54" s="106">
        <v>580</v>
      </c>
      <c r="D54" s="107" t="s">
        <v>188</v>
      </c>
      <c r="E54" s="106" t="s">
        <v>45</v>
      </c>
      <c r="F54" s="108">
        <f>+JUILLET!S29</f>
        <v>0</v>
      </c>
      <c r="G54" s="108">
        <f>+JUILLET!L63</f>
        <v>0</v>
      </c>
    </row>
    <row r="55" spans="1:7" customFormat="1" ht="15" x14ac:dyDescent="0.25">
      <c r="A55" s="105">
        <f>+JUILLET!A30</f>
        <v>42940</v>
      </c>
      <c r="B55" s="106" t="s">
        <v>27</v>
      </c>
      <c r="C55" s="106">
        <v>580</v>
      </c>
      <c r="D55" s="107" t="s">
        <v>188</v>
      </c>
      <c r="E55" s="106" t="s">
        <v>45</v>
      </c>
      <c r="F55" s="108">
        <f>+JUILLET!S30</f>
        <v>0</v>
      </c>
      <c r="G55" s="108">
        <f>+JUILLET!L64</f>
        <v>0</v>
      </c>
    </row>
    <row r="56" spans="1:7" customFormat="1" ht="15" x14ac:dyDescent="0.25">
      <c r="A56" s="105">
        <f>+JUILLET!A31</f>
        <v>42941</v>
      </c>
      <c r="B56" s="106" t="s">
        <v>27</v>
      </c>
      <c r="C56" s="106">
        <v>580</v>
      </c>
      <c r="D56" s="107" t="s">
        <v>188</v>
      </c>
      <c r="E56" s="106" t="s">
        <v>45</v>
      </c>
      <c r="F56" s="108">
        <f>+JUILLET!S31</f>
        <v>0</v>
      </c>
      <c r="G56" s="108">
        <f>+JUILLET!L65</f>
        <v>0</v>
      </c>
    </row>
    <row r="57" spans="1:7" customFormat="1" ht="15" x14ac:dyDescent="0.25">
      <c r="A57" s="105">
        <f>+JUILLET!A32</f>
        <v>42942</v>
      </c>
      <c r="B57" s="106" t="s">
        <v>27</v>
      </c>
      <c r="C57" s="106">
        <v>580</v>
      </c>
      <c r="D57" s="107" t="s">
        <v>188</v>
      </c>
      <c r="E57" s="106" t="s">
        <v>45</v>
      </c>
      <c r="F57" s="108">
        <f>+JUILLET!S32</f>
        <v>0</v>
      </c>
      <c r="G57" s="108">
        <f>+JUILLET!L66</f>
        <v>0</v>
      </c>
    </row>
    <row r="58" spans="1:7" customFormat="1" ht="15" x14ac:dyDescent="0.25">
      <c r="A58" s="105">
        <f>+JUILLET!A33</f>
        <v>42943</v>
      </c>
      <c r="B58" s="106" t="s">
        <v>27</v>
      </c>
      <c r="C58" s="106">
        <v>580</v>
      </c>
      <c r="D58" s="107" t="s">
        <v>188</v>
      </c>
      <c r="E58" s="106" t="s">
        <v>45</v>
      </c>
      <c r="F58" s="108">
        <f>+JUILLET!S33</f>
        <v>0</v>
      </c>
      <c r="G58" s="108">
        <f>+JUILLET!L67</f>
        <v>0</v>
      </c>
    </row>
    <row r="59" spans="1:7" customFormat="1" ht="15" x14ac:dyDescent="0.25">
      <c r="A59" s="105">
        <f>+JUILLET!A34</f>
        <v>42944</v>
      </c>
      <c r="B59" s="106" t="s">
        <v>27</v>
      </c>
      <c r="C59" s="106">
        <v>580</v>
      </c>
      <c r="D59" s="107" t="s">
        <v>188</v>
      </c>
      <c r="E59" s="106" t="s">
        <v>45</v>
      </c>
      <c r="F59" s="108">
        <f>+JUILLET!S34</f>
        <v>0</v>
      </c>
      <c r="G59" s="108">
        <f>+JUILLET!L68</f>
        <v>0</v>
      </c>
    </row>
    <row r="60" spans="1:7" customFormat="1" ht="15" x14ac:dyDescent="0.25">
      <c r="A60" s="105">
        <f>+JUILLET!A35</f>
        <v>42945</v>
      </c>
      <c r="B60" s="106" t="s">
        <v>27</v>
      </c>
      <c r="C60" s="106">
        <v>580</v>
      </c>
      <c r="D60" s="107" t="s">
        <v>188</v>
      </c>
      <c r="E60" s="106" t="s">
        <v>45</v>
      </c>
      <c r="F60" s="108">
        <f>+JUILLET!S35</f>
        <v>0</v>
      </c>
      <c r="G60" s="108">
        <f>+JUILLET!L69</f>
        <v>0</v>
      </c>
    </row>
    <row r="61" spans="1:7" customFormat="1" ht="15" x14ac:dyDescent="0.25">
      <c r="A61" s="105">
        <f>+JUILLET!A36</f>
        <v>42946</v>
      </c>
      <c r="B61" s="106" t="s">
        <v>27</v>
      </c>
      <c r="C61" s="106">
        <v>580</v>
      </c>
      <c r="D61" s="107" t="s">
        <v>188</v>
      </c>
      <c r="E61" s="106" t="s">
        <v>45</v>
      </c>
      <c r="F61" s="108">
        <f>+JUILLET!S36</f>
        <v>0</v>
      </c>
      <c r="G61" s="108">
        <f>+JUILLET!L70</f>
        <v>0</v>
      </c>
    </row>
    <row r="62" spans="1:7" customFormat="1" ht="15" x14ac:dyDescent="0.25">
      <c r="A62" s="105">
        <f>+JUILLET!A37</f>
        <v>42947</v>
      </c>
      <c r="B62" s="106" t="s">
        <v>27</v>
      </c>
      <c r="C62" s="106">
        <v>580</v>
      </c>
      <c r="D62" s="107" t="s">
        <v>188</v>
      </c>
      <c r="E62" s="106" t="s">
        <v>45</v>
      </c>
      <c r="F62" s="108">
        <f>+JUILLET!S37</f>
        <v>0</v>
      </c>
      <c r="G62" s="108">
        <f>+JUILLET!L71</f>
        <v>0</v>
      </c>
    </row>
    <row r="63" spans="1:7" customFormat="1" ht="15" x14ac:dyDescent="0.25">
      <c r="A63" s="105">
        <f>+JUILLET!A7</f>
        <v>42917</v>
      </c>
      <c r="B63" s="106" t="s">
        <v>27</v>
      </c>
      <c r="C63" s="106" t="s">
        <v>44</v>
      </c>
      <c r="D63" s="107" t="s">
        <v>188</v>
      </c>
      <c r="E63" s="108">
        <f>+JUILLET!W7</f>
        <v>0</v>
      </c>
      <c r="F63" s="108">
        <f>+JUILLET!X7</f>
        <v>0</v>
      </c>
      <c r="G63" s="108">
        <f>+JUILLET!L75</f>
        <v>0</v>
      </c>
    </row>
    <row r="64" spans="1:7" customFormat="1" ht="15" x14ac:dyDescent="0.25">
      <c r="A64" s="105">
        <f>+JUILLET!A8</f>
        <v>42918</v>
      </c>
      <c r="B64" s="106" t="s">
        <v>27</v>
      </c>
      <c r="C64" s="106" t="s">
        <v>44</v>
      </c>
      <c r="D64" s="107" t="s">
        <v>188</v>
      </c>
      <c r="E64" s="108">
        <f>+JUILLET!W8</f>
        <v>0</v>
      </c>
      <c r="F64" s="108">
        <f>+JUILLET!X8</f>
        <v>0</v>
      </c>
      <c r="G64" s="108">
        <f>+JUILLET!L76</f>
        <v>0</v>
      </c>
    </row>
    <row r="65" spans="1:7" customFormat="1" ht="15" x14ac:dyDescent="0.25">
      <c r="A65" s="105">
        <f>+JUILLET!A9</f>
        <v>42919</v>
      </c>
      <c r="B65" s="106" t="s">
        <v>27</v>
      </c>
      <c r="C65" s="106" t="s">
        <v>44</v>
      </c>
      <c r="D65" s="107" t="s">
        <v>188</v>
      </c>
      <c r="E65" s="108">
        <f>+JUILLET!W9</f>
        <v>0</v>
      </c>
      <c r="F65" s="108">
        <f>+JUILLET!X9</f>
        <v>0</v>
      </c>
      <c r="G65" s="108">
        <f>+JUILLET!L77</f>
        <v>0</v>
      </c>
    </row>
    <row r="66" spans="1:7" customFormat="1" ht="15" x14ac:dyDescent="0.25">
      <c r="A66" s="105">
        <f>+JUILLET!A10</f>
        <v>42920</v>
      </c>
      <c r="B66" s="106" t="s">
        <v>27</v>
      </c>
      <c r="C66" s="106" t="s">
        <v>44</v>
      </c>
      <c r="D66" s="107" t="s">
        <v>188</v>
      </c>
      <c r="E66" s="108">
        <f>+JUILLET!W10</f>
        <v>0</v>
      </c>
      <c r="F66" s="108">
        <f>+JUILLET!X10</f>
        <v>0</v>
      </c>
      <c r="G66" s="108">
        <f>+JUILLET!L78</f>
        <v>0</v>
      </c>
    </row>
    <row r="67" spans="1:7" customFormat="1" ht="15" x14ac:dyDescent="0.25">
      <c r="A67" s="105">
        <f>+JUILLET!A11</f>
        <v>42921</v>
      </c>
      <c r="B67" s="106" t="s">
        <v>27</v>
      </c>
      <c r="C67" s="106" t="s">
        <v>44</v>
      </c>
      <c r="D67" s="107" t="s">
        <v>188</v>
      </c>
      <c r="E67" s="108">
        <f>+JUILLET!W11</f>
        <v>0</v>
      </c>
      <c r="F67" s="108">
        <f>+JUILLET!X11</f>
        <v>0</v>
      </c>
      <c r="G67" s="108">
        <f>+JUILLET!L79</f>
        <v>0</v>
      </c>
    </row>
    <row r="68" spans="1:7" customFormat="1" ht="15" x14ac:dyDescent="0.25">
      <c r="A68" s="105">
        <f>+JUILLET!A12</f>
        <v>42922</v>
      </c>
      <c r="B68" s="106" t="s">
        <v>27</v>
      </c>
      <c r="C68" s="106" t="s">
        <v>44</v>
      </c>
      <c r="D68" s="107" t="s">
        <v>188</v>
      </c>
      <c r="E68" s="108">
        <f>+JUILLET!W12</f>
        <v>0</v>
      </c>
      <c r="F68" s="108">
        <f>+JUILLET!X12</f>
        <v>0</v>
      </c>
      <c r="G68" s="108">
        <f>+JUILLET!L80</f>
        <v>0</v>
      </c>
    </row>
    <row r="69" spans="1:7" customFormat="1" ht="15" x14ac:dyDescent="0.25">
      <c r="A69" s="105">
        <f>+JUILLET!A13</f>
        <v>42923</v>
      </c>
      <c r="B69" s="106" t="s">
        <v>27</v>
      </c>
      <c r="C69" s="106" t="s">
        <v>44</v>
      </c>
      <c r="D69" s="107" t="s">
        <v>188</v>
      </c>
      <c r="E69" s="108">
        <f>+JUILLET!W13</f>
        <v>0</v>
      </c>
      <c r="F69" s="108">
        <f>+JUILLET!X13</f>
        <v>0</v>
      </c>
      <c r="G69" s="108">
        <f>+JUILLET!L81</f>
        <v>0</v>
      </c>
    </row>
    <row r="70" spans="1:7" customFormat="1" ht="15" x14ac:dyDescent="0.25">
      <c r="A70" s="105">
        <f>+JUILLET!A14</f>
        <v>42924</v>
      </c>
      <c r="B70" s="106" t="s">
        <v>27</v>
      </c>
      <c r="C70" s="106" t="s">
        <v>44</v>
      </c>
      <c r="D70" s="107" t="s">
        <v>188</v>
      </c>
      <c r="E70" s="108">
        <f>+JUILLET!W14</f>
        <v>0</v>
      </c>
      <c r="F70" s="108">
        <f>+JUILLET!X14</f>
        <v>0</v>
      </c>
      <c r="G70" s="108">
        <f>+JUILLET!L82</f>
        <v>0</v>
      </c>
    </row>
    <row r="71" spans="1:7" customFormat="1" ht="15" x14ac:dyDescent="0.25">
      <c r="A71" s="105">
        <f>+JUILLET!A15</f>
        <v>42925</v>
      </c>
      <c r="B71" s="106" t="s">
        <v>27</v>
      </c>
      <c r="C71" s="106" t="s">
        <v>44</v>
      </c>
      <c r="D71" s="107" t="s">
        <v>188</v>
      </c>
      <c r="E71" s="108">
        <f>+JUILLET!W15</f>
        <v>0</v>
      </c>
      <c r="F71" s="108">
        <f>+JUILLET!X15</f>
        <v>0</v>
      </c>
      <c r="G71" s="108">
        <f>+JUILLET!L83</f>
        <v>0</v>
      </c>
    </row>
    <row r="72" spans="1:7" customFormat="1" ht="15" x14ac:dyDescent="0.25">
      <c r="A72" s="105">
        <f>+JUILLET!A16</f>
        <v>42926</v>
      </c>
      <c r="B72" s="106" t="s">
        <v>27</v>
      </c>
      <c r="C72" s="106" t="s">
        <v>44</v>
      </c>
      <c r="D72" s="107" t="s">
        <v>188</v>
      </c>
      <c r="E72" s="108">
        <f>+JUILLET!W16</f>
        <v>0</v>
      </c>
      <c r="F72" s="108">
        <f>+JUILLET!X16</f>
        <v>0</v>
      </c>
      <c r="G72" s="108">
        <f>+JUILLET!L84</f>
        <v>0</v>
      </c>
    </row>
    <row r="73" spans="1:7" customFormat="1" ht="15" x14ac:dyDescent="0.25">
      <c r="A73" s="105">
        <f>+JUILLET!A17</f>
        <v>42927</v>
      </c>
      <c r="B73" s="106" t="s">
        <v>27</v>
      </c>
      <c r="C73" s="106" t="s">
        <v>44</v>
      </c>
      <c r="D73" s="107" t="s">
        <v>188</v>
      </c>
      <c r="E73" s="108">
        <f>+JUILLET!W17</f>
        <v>0</v>
      </c>
      <c r="F73" s="108">
        <f>+JUILLET!X17</f>
        <v>0</v>
      </c>
      <c r="G73" s="108">
        <f>+JUILLET!L85</f>
        <v>0</v>
      </c>
    </row>
    <row r="74" spans="1:7" customFormat="1" ht="15" x14ac:dyDescent="0.25">
      <c r="A74" s="105">
        <f>+JUILLET!A18</f>
        <v>42928</v>
      </c>
      <c r="B74" s="106" t="s">
        <v>27</v>
      </c>
      <c r="C74" s="106" t="s">
        <v>44</v>
      </c>
      <c r="D74" s="107" t="s">
        <v>188</v>
      </c>
      <c r="E74" s="108">
        <f>+JUILLET!W18</f>
        <v>0</v>
      </c>
      <c r="F74" s="108">
        <f>+JUILLET!X18</f>
        <v>0</v>
      </c>
      <c r="G74" s="108">
        <f>+JUILLET!L86</f>
        <v>0</v>
      </c>
    </row>
    <row r="75" spans="1:7" customFormat="1" ht="15" x14ac:dyDescent="0.25">
      <c r="A75" s="105">
        <f>+JUILLET!A19</f>
        <v>42929</v>
      </c>
      <c r="B75" s="106" t="s">
        <v>27</v>
      </c>
      <c r="C75" s="106" t="s">
        <v>44</v>
      </c>
      <c r="D75" s="107" t="s">
        <v>188</v>
      </c>
      <c r="E75" s="108">
        <f>+JUILLET!W19</f>
        <v>0</v>
      </c>
      <c r="F75" s="108">
        <f>+JUILLET!X19</f>
        <v>0</v>
      </c>
      <c r="G75" s="108">
        <f>+JUILLET!L87</f>
        <v>0</v>
      </c>
    </row>
    <row r="76" spans="1:7" customFormat="1" ht="15" x14ac:dyDescent="0.25">
      <c r="A76" s="105">
        <f>+JUILLET!A20</f>
        <v>42930</v>
      </c>
      <c r="B76" s="106" t="s">
        <v>27</v>
      </c>
      <c r="C76" s="106" t="s">
        <v>44</v>
      </c>
      <c r="D76" s="107" t="s">
        <v>188</v>
      </c>
      <c r="E76" s="108">
        <f>+JUILLET!W20</f>
        <v>0</v>
      </c>
      <c r="F76" s="108">
        <f>+JUILLET!X20</f>
        <v>0</v>
      </c>
      <c r="G76" s="108">
        <f>+JUILLET!L88</f>
        <v>0</v>
      </c>
    </row>
    <row r="77" spans="1:7" customFormat="1" ht="15" x14ac:dyDescent="0.25">
      <c r="A77" s="105">
        <f>+JUILLET!A21</f>
        <v>42931</v>
      </c>
      <c r="B77" s="106" t="s">
        <v>27</v>
      </c>
      <c r="C77" s="106" t="s">
        <v>44</v>
      </c>
      <c r="D77" s="107" t="s">
        <v>188</v>
      </c>
      <c r="E77" s="108">
        <f>+JUILLET!W21</f>
        <v>0</v>
      </c>
      <c r="F77" s="108">
        <f>+JUILLET!X21</f>
        <v>0</v>
      </c>
      <c r="G77" s="108">
        <f>+JUILLET!L89</f>
        <v>0</v>
      </c>
    </row>
    <row r="78" spans="1:7" customFormat="1" ht="15" x14ac:dyDescent="0.25">
      <c r="A78" s="105">
        <f>+JUILLET!A22</f>
        <v>42932</v>
      </c>
      <c r="B78" s="106" t="s">
        <v>27</v>
      </c>
      <c r="C78" s="106" t="s">
        <v>44</v>
      </c>
      <c r="D78" s="107" t="s">
        <v>188</v>
      </c>
      <c r="E78" s="108">
        <f>+JUILLET!W22</f>
        <v>0</v>
      </c>
      <c r="F78" s="108">
        <f>+JUILLET!X22</f>
        <v>0</v>
      </c>
      <c r="G78" s="108">
        <f>+JUILLET!L90</f>
        <v>0</v>
      </c>
    </row>
    <row r="79" spans="1:7" customFormat="1" ht="15" x14ac:dyDescent="0.25">
      <c r="A79" s="105">
        <f>+JUILLET!A23</f>
        <v>42933</v>
      </c>
      <c r="B79" s="106" t="s">
        <v>27</v>
      </c>
      <c r="C79" s="106" t="s">
        <v>44</v>
      </c>
      <c r="D79" s="107" t="s">
        <v>188</v>
      </c>
      <c r="E79" s="108">
        <f>+JUILLET!W23</f>
        <v>0</v>
      </c>
      <c r="F79" s="108">
        <f>+JUILLET!X23</f>
        <v>0</v>
      </c>
      <c r="G79" s="108">
        <f>+JUILLET!L91</f>
        <v>0</v>
      </c>
    </row>
    <row r="80" spans="1:7" customFormat="1" ht="15" x14ac:dyDescent="0.25">
      <c r="A80" s="105">
        <f>+JUILLET!A24</f>
        <v>42934</v>
      </c>
      <c r="B80" s="106" t="s">
        <v>27</v>
      </c>
      <c r="C80" s="106" t="s">
        <v>44</v>
      </c>
      <c r="D80" s="107" t="s">
        <v>188</v>
      </c>
      <c r="E80" s="108">
        <f>+JUILLET!W24</f>
        <v>0</v>
      </c>
      <c r="F80" s="108">
        <f>+JUILLET!X24</f>
        <v>0</v>
      </c>
      <c r="G80" s="108">
        <f>+JUILLET!L92</f>
        <v>0</v>
      </c>
    </row>
    <row r="81" spans="1:7" customFormat="1" ht="15" x14ac:dyDescent="0.25">
      <c r="A81" s="105">
        <f>+JUILLET!A25</f>
        <v>42935</v>
      </c>
      <c r="B81" s="106" t="s">
        <v>27</v>
      </c>
      <c r="C81" s="106" t="s">
        <v>44</v>
      </c>
      <c r="D81" s="107" t="s">
        <v>188</v>
      </c>
      <c r="E81" s="108">
        <f>+JUILLET!W25</f>
        <v>0</v>
      </c>
      <c r="F81" s="108">
        <f>+JUILLET!X25</f>
        <v>0</v>
      </c>
      <c r="G81" s="108">
        <f>+JUILLET!L93</f>
        <v>0</v>
      </c>
    </row>
    <row r="82" spans="1:7" customFormat="1" ht="15" x14ac:dyDescent="0.25">
      <c r="A82" s="105">
        <f>+JUILLET!A26</f>
        <v>42936</v>
      </c>
      <c r="B82" s="106" t="s">
        <v>27</v>
      </c>
      <c r="C82" s="106" t="s">
        <v>44</v>
      </c>
      <c r="D82" s="107" t="s">
        <v>188</v>
      </c>
      <c r="E82" s="108">
        <f>+JUILLET!W26</f>
        <v>0</v>
      </c>
      <c r="F82" s="108">
        <f>+JUILLET!X26</f>
        <v>0</v>
      </c>
      <c r="G82" s="108">
        <f>+JUILLET!L94</f>
        <v>0</v>
      </c>
    </row>
    <row r="83" spans="1:7" customFormat="1" ht="15" x14ac:dyDescent="0.25">
      <c r="A83" s="105">
        <f>+JUILLET!A27</f>
        <v>42937</v>
      </c>
      <c r="B83" s="106" t="s">
        <v>27</v>
      </c>
      <c r="C83" s="106" t="s">
        <v>44</v>
      </c>
      <c r="D83" s="107" t="s">
        <v>188</v>
      </c>
      <c r="E83" s="108">
        <f>+JUILLET!W27</f>
        <v>0</v>
      </c>
      <c r="F83" s="108">
        <f>+JUILLET!X27</f>
        <v>0</v>
      </c>
      <c r="G83" s="108">
        <f>+JUILLET!L95</f>
        <v>0</v>
      </c>
    </row>
    <row r="84" spans="1:7" customFormat="1" ht="15" x14ac:dyDescent="0.25">
      <c r="A84" s="105">
        <f>+JUILLET!A28</f>
        <v>42938</v>
      </c>
      <c r="B84" s="106" t="s">
        <v>27</v>
      </c>
      <c r="C84" s="106" t="s">
        <v>44</v>
      </c>
      <c r="D84" s="107" t="s">
        <v>188</v>
      </c>
      <c r="E84" s="108">
        <f>+JUILLET!W28</f>
        <v>0</v>
      </c>
      <c r="F84" s="108">
        <f>+JUILLET!X28</f>
        <v>0</v>
      </c>
      <c r="G84" s="108">
        <f>+JUILLET!L96</f>
        <v>0</v>
      </c>
    </row>
    <row r="85" spans="1:7" customFormat="1" ht="15" x14ac:dyDescent="0.25">
      <c r="A85" s="105">
        <f>+JUILLET!A29</f>
        <v>42939</v>
      </c>
      <c r="B85" s="106" t="s">
        <v>27</v>
      </c>
      <c r="C85" s="106" t="s">
        <v>44</v>
      </c>
      <c r="D85" s="107" t="s">
        <v>188</v>
      </c>
      <c r="E85" s="108">
        <f>+JUILLET!W29</f>
        <v>0</v>
      </c>
      <c r="F85" s="108">
        <f>+JUILLET!X29</f>
        <v>0</v>
      </c>
      <c r="G85" s="108">
        <f>+JUILLET!L97</f>
        <v>0</v>
      </c>
    </row>
    <row r="86" spans="1:7" customFormat="1" ht="15" x14ac:dyDescent="0.25">
      <c r="A86" s="105">
        <f>+JUILLET!A30</f>
        <v>42940</v>
      </c>
      <c r="B86" s="106" t="s">
        <v>27</v>
      </c>
      <c r="C86" s="106" t="s">
        <v>44</v>
      </c>
      <c r="D86" s="107" t="s">
        <v>188</v>
      </c>
      <c r="E86" s="108">
        <f>+JUILLET!W30</f>
        <v>0</v>
      </c>
      <c r="F86" s="108">
        <f>+JUILLET!X30</f>
        <v>0</v>
      </c>
      <c r="G86" s="108">
        <f>+JUILLET!L98</f>
        <v>0</v>
      </c>
    </row>
    <row r="87" spans="1:7" customFormat="1" ht="15" x14ac:dyDescent="0.25">
      <c r="A87" s="105">
        <f>+JUILLET!A31</f>
        <v>42941</v>
      </c>
      <c r="B87" s="106" t="s">
        <v>27</v>
      </c>
      <c r="C87" s="106" t="s">
        <v>44</v>
      </c>
      <c r="D87" s="107" t="s">
        <v>188</v>
      </c>
      <c r="E87" s="108">
        <f>+JUILLET!W31</f>
        <v>0</v>
      </c>
      <c r="F87" s="108">
        <f>+JUILLET!X31</f>
        <v>0</v>
      </c>
      <c r="G87" s="108">
        <f>+JUILLET!L99</f>
        <v>0</v>
      </c>
    </row>
    <row r="88" spans="1:7" customFormat="1" ht="15" x14ac:dyDescent="0.25">
      <c r="A88" s="105">
        <f>+JUILLET!A32</f>
        <v>42942</v>
      </c>
      <c r="B88" s="106" t="s">
        <v>27</v>
      </c>
      <c r="C88" s="106" t="s">
        <v>44</v>
      </c>
      <c r="D88" s="107" t="s">
        <v>188</v>
      </c>
      <c r="E88" s="108">
        <f>+JUILLET!W32</f>
        <v>0</v>
      </c>
      <c r="F88" s="108">
        <f>+JUILLET!X32</f>
        <v>0</v>
      </c>
      <c r="G88" s="108">
        <f>+JUILLET!L100</f>
        <v>0</v>
      </c>
    </row>
    <row r="89" spans="1:7" customFormat="1" ht="15" x14ac:dyDescent="0.25">
      <c r="A89" s="105">
        <f>+JUILLET!A33</f>
        <v>42943</v>
      </c>
      <c r="B89" s="106" t="s">
        <v>27</v>
      </c>
      <c r="C89" s="106" t="s">
        <v>44</v>
      </c>
      <c r="D89" s="107" t="s">
        <v>188</v>
      </c>
      <c r="E89" s="108">
        <f>+JUILLET!W33</f>
        <v>0</v>
      </c>
      <c r="F89" s="108">
        <f>+JUILLET!X33</f>
        <v>0</v>
      </c>
      <c r="G89" s="108">
        <f>+JUILLET!L101</f>
        <v>0</v>
      </c>
    </row>
    <row r="90" spans="1:7" customFormat="1" ht="15" x14ac:dyDescent="0.25">
      <c r="A90" s="105">
        <f>+JUILLET!A34</f>
        <v>42944</v>
      </c>
      <c r="B90" s="106" t="s">
        <v>27</v>
      </c>
      <c r="C90" s="106" t="s">
        <v>44</v>
      </c>
      <c r="D90" s="107" t="s">
        <v>188</v>
      </c>
      <c r="E90" s="108">
        <f>+JUILLET!W34</f>
        <v>0</v>
      </c>
      <c r="F90" s="108">
        <f>+JUILLET!X34</f>
        <v>0</v>
      </c>
      <c r="G90" s="108">
        <f>+JUILLET!L102</f>
        <v>0</v>
      </c>
    </row>
    <row r="91" spans="1:7" customFormat="1" ht="15" x14ac:dyDescent="0.25">
      <c r="A91" s="105">
        <f>+JUILLET!A35</f>
        <v>42945</v>
      </c>
      <c r="B91" s="106" t="s">
        <v>27</v>
      </c>
      <c r="C91" s="106" t="s">
        <v>44</v>
      </c>
      <c r="D91" s="107" t="s">
        <v>188</v>
      </c>
      <c r="E91" s="108">
        <f>+JUILLET!W35</f>
        <v>0</v>
      </c>
      <c r="F91" s="108">
        <f>+JUILLET!X35</f>
        <v>0</v>
      </c>
      <c r="G91" s="108">
        <f>+JUILLET!L103</f>
        <v>0</v>
      </c>
    </row>
    <row r="92" spans="1:7" customFormat="1" ht="15" x14ac:dyDescent="0.25">
      <c r="A92" s="105">
        <f>+JUILLET!A36</f>
        <v>42946</v>
      </c>
      <c r="B92" s="106" t="s">
        <v>27</v>
      </c>
      <c r="C92" s="106" t="s">
        <v>44</v>
      </c>
      <c r="D92" s="107" t="s">
        <v>188</v>
      </c>
      <c r="E92" s="108">
        <f>+JUILLET!W36</f>
        <v>0</v>
      </c>
      <c r="F92" s="108">
        <f>+JUILLET!X36</f>
        <v>0</v>
      </c>
      <c r="G92" s="108">
        <f>+JUILLET!L104</f>
        <v>0</v>
      </c>
    </row>
    <row r="93" spans="1:7" customFormat="1" ht="15" x14ac:dyDescent="0.25">
      <c r="A93" s="105">
        <f>+JUILLET!A37</f>
        <v>42947</v>
      </c>
      <c r="B93" s="106" t="s">
        <v>27</v>
      </c>
      <c r="C93" s="106" t="s">
        <v>44</v>
      </c>
      <c r="D93" s="107" t="s">
        <v>188</v>
      </c>
      <c r="E93" s="108">
        <f>+JUILLET!W37</f>
        <v>0</v>
      </c>
      <c r="F93" s="108">
        <f>+JUILLET!X37</f>
        <v>0</v>
      </c>
      <c r="G93" s="108">
        <f>+JUILLET!L105</f>
        <v>0</v>
      </c>
    </row>
    <row r="94" spans="1:7" customFormat="1" ht="15" x14ac:dyDescent="0.25">
      <c r="A94" s="105">
        <f>+JUILLET!A37</f>
        <v>42947</v>
      </c>
      <c r="B94" s="106" t="s">
        <v>27</v>
      </c>
      <c r="C94" s="106">
        <v>530</v>
      </c>
      <c r="D94" s="107" t="s">
        <v>30</v>
      </c>
      <c r="E94" s="106" t="s">
        <v>30</v>
      </c>
      <c r="F94" s="108">
        <f>IF(SUM(G1:G93)-SUM(F1:F93)&gt;0,SUM(G1:G93)-SUM(F1:F93),0)</f>
        <v>0</v>
      </c>
      <c r="G94" s="108">
        <f>IF(SUM(G1:G93)-SUM(F1:F93)&lt;0,SUM(G1:G93)-SUM(F1:F93),0)</f>
        <v>0</v>
      </c>
    </row>
    <row r="95" spans="1:7" customFormat="1" ht="15" x14ac:dyDescent="0.25">
      <c r="A95" s="98">
        <f>+JUILLET!A37</f>
        <v>42947</v>
      </c>
      <c r="B95" s="109" t="s">
        <v>47</v>
      </c>
      <c r="C95" s="99">
        <f>+CARACTERISTIQUES!C4</f>
        <v>70700000</v>
      </c>
      <c r="D95" s="107" t="s">
        <v>188</v>
      </c>
      <c r="E95" s="110" t="s">
        <v>131</v>
      </c>
      <c r="F95" s="99">
        <v>0</v>
      </c>
      <c r="G95" s="111">
        <f>+JUILLET!G39</f>
        <v>0</v>
      </c>
    </row>
    <row r="96" spans="1:7" customFormat="1" ht="15" x14ac:dyDescent="0.25">
      <c r="A96" s="98">
        <f>+JUILLET!A37</f>
        <v>42947</v>
      </c>
      <c r="B96" s="109" t="s">
        <v>47</v>
      </c>
      <c r="C96" s="99">
        <f>+CARACTERISTIQUES!C5</f>
        <v>70700500</v>
      </c>
      <c r="D96" s="107" t="s">
        <v>188</v>
      </c>
      <c r="E96" s="110" t="s">
        <v>132</v>
      </c>
      <c r="F96" s="99">
        <v>0</v>
      </c>
      <c r="G96" s="111">
        <f>+JUILLET!E39</f>
        <v>0</v>
      </c>
    </row>
    <row r="97" spans="1:7" customFormat="1" ht="15" x14ac:dyDescent="0.25">
      <c r="A97" s="98">
        <f>+JUILLET!A37</f>
        <v>42947</v>
      </c>
      <c r="B97" s="109" t="s">
        <v>47</v>
      </c>
      <c r="C97" s="99">
        <f>+CARACTERISTIQUES!C6</f>
        <v>70701000</v>
      </c>
      <c r="D97" s="107" t="s">
        <v>188</v>
      </c>
      <c r="E97" s="110" t="s">
        <v>133</v>
      </c>
      <c r="F97" s="99">
        <v>0</v>
      </c>
      <c r="G97" s="111">
        <f>+JUILLET!C39</f>
        <v>0</v>
      </c>
    </row>
    <row r="98" spans="1:7" customFormat="1" ht="15" x14ac:dyDescent="0.25">
      <c r="A98" s="98">
        <f>+JUILLET!A37</f>
        <v>42947</v>
      </c>
      <c r="B98" s="109" t="s">
        <v>47</v>
      </c>
      <c r="C98" s="99">
        <f>+CARACTERISTIQUES!C7</f>
        <v>70702000</v>
      </c>
      <c r="D98" s="107" t="s">
        <v>188</v>
      </c>
      <c r="E98" s="110" t="s">
        <v>134</v>
      </c>
      <c r="F98" s="99">
        <v>0</v>
      </c>
      <c r="G98" s="111">
        <f>+JUILLET!B39</f>
        <v>0</v>
      </c>
    </row>
    <row r="99" spans="1:7" customFormat="1" ht="15" x14ac:dyDescent="0.25">
      <c r="A99" s="98">
        <f>+JUILLET!A37</f>
        <v>42947</v>
      </c>
      <c r="B99" s="109" t="s">
        <v>47</v>
      </c>
      <c r="C99" s="99">
        <f>+CARACTERISTIQUES!C9</f>
        <v>44571000</v>
      </c>
      <c r="D99" s="107" t="s">
        <v>188</v>
      </c>
      <c r="E99" s="110" t="s">
        <v>135</v>
      </c>
      <c r="F99" s="99">
        <v>0</v>
      </c>
      <c r="G99" s="111">
        <f>+JUILLET!C40</f>
        <v>0</v>
      </c>
    </row>
    <row r="100" spans="1:7" customFormat="1" ht="15" x14ac:dyDescent="0.25">
      <c r="A100" s="98">
        <f>+JUILLET!A37</f>
        <v>42947</v>
      </c>
      <c r="B100" s="109" t="s">
        <v>47</v>
      </c>
      <c r="C100" s="99">
        <f>+CARACTERISTIQUES!C10</f>
        <v>44572000</v>
      </c>
      <c r="D100" s="107" t="s">
        <v>188</v>
      </c>
      <c r="E100" s="110" t="s">
        <v>136</v>
      </c>
      <c r="F100" s="99">
        <v>0</v>
      </c>
      <c r="G100" s="111">
        <f>+JUILLET!B40</f>
        <v>0</v>
      </c>
    </row>
    <row r="101" spans="1:7" customFormat="1" ht="15" x14ac:dyDescent="0.25">
      <c r="A101" s="98">
        <f>+JUILLET!A37</f>
        <v>42947</v>
      </c>
      <c r="B101" s="109" t="s">
        <v>47</v>
      </c>
      <c r="C101" s="99">
        <f>+CARACTERISTIQUES!C11</f>
        <v>44575500</v>
      </c>
      <c r="D101" s="107" t="s">
        <v>188</v>
      </c>
      <c r="E101" s="110" t="s">
        <v>137</v>
      </c>
      <c r="F101" s="99">
        <v>0</v>
      </c>
      <c r="G101" s="111">
        <f>+JUILLET!E40</f>
        <v>0</v>
      </c>
    </row>
    <row r="102" spans="1:7" customFormat="1" ht="15" x14ac:dyDescent="0.25">
      <c r="A102" s="98">
        <f>+JUILLET!A37</f>
        <v>42947</v>
      </c>
      <c r="B102" s="109" t="s">
        <v>47</v>
      </c>
      <c r="C102" s="99" t="str">
        <f>+CARACTERISTIQUES!C13</f>
        <v>0ESPECES</v>
      </c>
      <c r="D102" s="107" t="s">
        <v>188</v>
      </c>
      <c r="E102" s="110" t="s">
        <v>29</v>
      </c>
      <c r="F102" s="111">
        <f>+JUILLET!L38</f>
        <v>0</v>
      </c>
      <c r="G102" s="99">
        <v>0</v>
      </c>
    </row>
    <row r="103" spans="1:7" customFormat="1" ht="15" x14ac:dyDescent="0.25">
      <c r="A103" s="98">
        <f>+JUILLET!A37</f>
        <v>42947</v>
      </c>
      <c r="B103" s="109" t="s">
        <v>47</v>
      </c>
      <c r="C103" s="99" t="str">
        <f>+CARACTERISTIQUES!C14</f>
        <v>0CB</v>
      </c>
      <c r="D103" s="107" t="s">
        <v>188</v>
      </c>
      <c r="E103" s="110" t="s">
        <v>29</v>
      </c>
      <c r="F103" s="111">
        <f>+JUILLET!J38</f>
        <v>0</v>
      </c>
      <c r="G103" s="99">
        <v>0</v>
      </c>
    </row>
    <row r="104" spans="1:7" customFormat="1" ht="15" x14ac:dyDescent="0.25">
      <c r="A104" s="98">
        <f>+JUILLET!A37</f>
        <v>42947</v>
      </c>
      <c r="B104" s="109" t="s">
        <v>47</v>
      </c>
      <c r="C104" s="99" t="str">
        <f>+CARACTERISTIQUES!C15</f>
        <v>0CHEQUES</v>
      </c>
      <c r="D104" s="107" t="s">
        <v>188</v>
      </c>
      <c r="E104" s="110" t="s">
        <v>29</v>
      </c>
      <c r="F104" s="111">
        <f>+JUILLET!K38</f>
        <v>0</v>
      </c>
      <c r="G104" s="99">
        <v>0</v>
      </c>
    </row>
    <row r="105" spans="1:7" customFormat="1" ht="15" x14ac:dyDescent="0.25">
      <c r="A105" s="98">
        <f>+JUILLET!A37</f>
        <v>42947</v>
      </c>
      <c r="B105" s="109" t="s">
        <v>47</v>
      </c>
      <c r="C105" s="99" t="str">
        <f>+CARACTERISTIQUES!C16</f>
        <v>0TR</v>
      </c>
      <c r="D105" s="107" t="s">
        <v>188</v>
      </c>
      <c r="E105" s="110" t="s">
        <v>29</v>
      </c>
      <c r="F105" s="111">
        <f>+JUILLET!M38</f>
        <v>0</v>
      </c>
      <c r="G105" s="99">
        <v>0</v>
      </c>
    </row>
    <row r="106" spans="1:7" customFormat="1" ht="15" x14ac:dyDescent="0.25">
      <c r="A106" s="98">
        <f>+JUILLET!A37</f>
        <v>42947</v>
      </c>
      <c r="B106" s="109" t="s">
        <v>47</v>
      </c>
      <c r="C106" s="99" t="str">
        <f>+CARACTERISTIQUES!C17</f>
        <v>0CV</v>
      </c>
      <c r="D106" s="107" t="s">
        <v>188</v>
      </c>
      <c r="E106" s="110" t="s">
        <v>29</v>
      </c>
      <c r="F106" s="111">
        <f>+JUILLET!N38</f>
        <v>0</v>
      </c>
      <c r="G106" s="99">
        <v>0</v>
      </c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 enableFormatConditionsCalculation="0">
    <pageSetUpPr fitToPage="1"/>
  </sheetPr>
  <dimension ref="A1:AB57"/>
  <sheetViews>
    <sheetView zoomScale="85" zoomScaleNormal="85" zoomScalePageLayoutView="130" workbookViewId="0">
      <selection activeCell="AC39" sqref="AC39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1.570312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40"/>
      <c r="B1" s="140"/>
      <c r="C1" s="58"/>
      <c r="D1" s="119"/>
      <c r="E1" s="58"/>
      <c r="F1" s="119"/>
      <c r="G1" s="1"/>
      <c r="H1" s="1"/>
      <c r="I1" s="1"/>
      <c r="J1" s="141"/>
      <c r="K1" s="1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">
      <c r="A2" s="96"/>
      <c r="B2" s="1"/>
      <c r="C2" s="1"/>
      <c r="D2" s="1"/>
      <c r="E2" s="1"/>
      <c r="F2" s="1"/>
      <c r="G2" s="1"/>
      <c r="H2" s="1"/>
      <c r="I2" s="1"/>
      <c r="J2" s="9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">
      <c r="A3" s="140"/>
      <c r="B3" s="140"/>
      <c r="C3" s="140" t="s">
        <v>25</v>
      </c>
      <c r="D3" s="140"/>
      <c r="E3" s="140"/>
      <c r="F3" s="119"/>
      <c r="G3" s="1"/>
      <c r="H3" s="1"/>
      <c r="I3" s="1"/>
      <c r="J3" s="142" t="s">
        <v>38</v>
      </c>
      <c r="K3" s="14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2.5" x14ac:dyDescent="0.2">
      <c r="A4" s="96"/>
      <c r="B4" s="1"/>
      <c r="C4" s="1"/>
      <c r="D4" s="1"/>
      <c r="E4" s="1"/>
      <c r="F4" s="1"/>
      <c r="G4" s="1"/>
      <c r="H4" s="1"/>
      <c r="I4" s="1"/>
      <c r="J4" s="9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 t="s">
        <v>0</v>
      </c>
      <c r="AB4" s="2" t="s">
        <v>1</v>
      </c>
    </row>
    <row r="5" spans="1:28" ht="23.1" customHeight="1" x14ac:dyDescent="0.2">
      <c r="A5" s="1"/>
      <c r="B5" s="143" t="s">
        <v>2</v>
      </c>
      <c r="C5" s="143"/>
      <c r="D5" s="143"/>
      <c r="E5" s="143"/>
      <c r="F5" s="143"/>
      <c r="G5" s="143"/>
      <c r="H5" s="143"/>
      <c r="I5" s="3"/>
      <c r="J5" s="144" t="s">
        <v>3</v>
      </c>
      <c r="K5" s="144"/>
      <c r="L5" s="144"/>
      <c r="M5" s="144"/>
      <c r="N5" s="144"/>
      <c r="O5" s="59"/>
      <c r="P5" s="4"/>
      <c r="Q5" s="145" t="s">
        <v>4</v>
      </c>
      <c r="R5" s="145"/>
      <c r="S5" s="145"/>
      <c r="T5" s="145"/>
      <c r="U5" s="145"/>
      <c r="V5" s="4"/>
      <c r="W5" s="146" t="s">
        <v>5</v>
      </c>
      <c r="X5" s="147"/>
      <c r="Y5" s="4"/>
      <c r="Z5" s="148" t="s">
        <v>6</v>
      </c>
      <c r="AA5" s="27" t="s">
        <v>7</v>
      </c>
      <c r="AB5" s="27" t="s">
        <v>7</v>
      </c>
    </row>
    <row r="6" spans="1:28" ht="28.35" customHeight="1" x14ac:dyDescent="0.2">
      <c r="A6" s="31" t="s">
        <v>8</v>
      </c>
      <c r="B6" s="20">
        <v>0.2</v>
      </c>
      <c r="C6" s="20">
        <v>0.1</v>
      </c>
      <c r="D6" s="20">
        <v>8.5000000000000006E-2</v>
      </c>
      <c r="E6" s="20">
        <v>5.5E-2</v>
      </c>
      <c r="F6" s="20">
        <v>2.1000000000000001E-2</v>
      </c>
      <c r="G6" s="21" t="s">
        <v>24</v>
      </c>
      <c r="H6" s="20" t="s">
        <v>9</v>
      </c>
      <c r="I6" s="5"/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9</v>
      </c>
      <c r="P6" s="6"/>
      <c r="Q6" s="22" t="s">
        <v>15</v>
      </c>
      <c r="R6" s="22" t="s">
        <v>16</v>
      </c>
      <c r="S6" s="22" t="s">
        <v>17</v>
      </c>
      <c r="T6" s="22" t="s">
        <v>18</v>
      </c>
      <c r="U6" s="22" t="s">
        <v>9</v>
      </c>
      <c r="V6" s="6"/>
      <c r="W6" s="23" t="s">
        <v>26</v>
      </c>
      <c r="X6" s="23" t="s">
        <v>19</v>
      </c>
      <c r="Y6" s="6"/>
      <c r="Z6" s="148"/>
      <c r="AA6" s="95">
        <f>JUILLET!AA37</f>
        <v>0</v>
      </c>
      <c r="AB6" s="95">
        <f>JUILLET!AB37</f>
        <v>0</v>
      </c>
    </row>
    <row r="7" spans="1:28" x14ac:dyDescent="0.2">
      <c r="A7" s="30">
        <f>+JUILLET!A37+1</f>
        <v>42948</v>
      </c>
      <c r="B7" s="7"/>
      <c r="C7" s="7"/>
      <c r="D7" s="7"/>
      <c r="E7" s="7"/>
      <c r="F7" s="7"/>
      <c r="G7" s="7"/>
      <c r="H7" s="8">
        <f t="shared" ref="H7:H37" si="0">SUM(B7:G7)</f>
        <v>0</v>
      </c>
      <c r="I7" s="49"/>
      <c r="J7" s="9"/>
      <c r="K7" s="9"/>
      <c r="L7" s="9"/>
      <c r="M7" s="9"/>
      <c r="N7" s="9"/>
      <c r="O7" s="10">
        <f t="shared" ref="O7:O37" si="1">SUM(J7:N7)</f>
        <v>0</v>
      </c>
      <c r="P7" s="50"/>
      <c r="Q7" s="9"/>
      <c r="R7" s="9"/>
      <c r="S7" s="9"/>
      <c r="T7" s="9"/>
      <c r="U7" s="11">
        <f t="shared" ref="U7:U37" si="2">SUM(Q7:T7)</f>
        <v>0</v>
      </c>
      <c r="V7" s="50"/>
      <c r="W7" s="9"/>
      <c r="X7" s="9"/>
      <c r="Y7" s="50"/>
      <c r="Z7" s="11">
        <f t="shared" ref="Z7:Z38" si="3">(O7-U7-X7)</f>
        <v>0</v>
      </c>
      <c r="AA7" s="11">
        <f t="shared" ref="AA7:AA37" si="4">(AA6+L7-S7-X7)</f>
        <v>0</v>
      </c>
      <c r="AB7" s="11">
        <f t="shared" ref="AB7:AB37" si="5">AB6+O7-U7-X7</f>
        <v>0</v>
      </c>
    </row>
    <row r="8" spans="1:28" x14ac:dyDescent="0.2">
      <c r="A8" s="30">
        <f>+A7+1</f>
        <v>42949</v>
      </c>
      <c r="B8" s="7"/>
      <c r="C8" s="7"/>
      <c r="D8" s="7"/>
      <c r="E8" s="7"/>
      <c r="F8" s="7"/>
      <c r="G8" s="7"/>
      <c r="H8" s="8">
        <f t="shared" si="0"/>
        <v>0</v>
      </c>
      <c r="I8" s="49"/>
      <c r="J8" s="9"/>
      <c r="K8" s="9"/>
      <c r="L8" s="9"/>
      <c r="M8" s="9"/>
      <c r="N8" s="9"/>
      <c r="O8" s="10">
        <f t="shared" si="1"/>
        <v>0</v>
      </c>
      <c r="P8" s="50"/>
      <c r="Q8" s="9"/>
      <c r="R8" s="9"/>
      <c r="S8" s="9"/>
      <c r="T8" s="9"/>
      <c r="U8" s="11">
        <f t="shared" si="2"/>
        <v>0</v>
      </c>
      <c r="V8" s="50"/>
      <c r="W8" s="9"/>
      <c r="X8" s="9"/>
      <c r="Y8" s="50"/>
      <c r="Z8" s="11">
        <f t="shared" si="3"/>
        <v>0</v>
      </c>
      <c r="AA8" s="11">
        <f t="shared" si="4"/>
        <v>0</v>
      </c>
      <c r="AB8" s="11">
        <f t="shared" si="5"/>
        <v>0</v>
      </c>
    </row>
    <row r="9" spans="1:28" x14ac:dyDescent="0.2">
      <c r="A9" s="30">
        <f t="shared" ref="A9:A37" si="6">+A8+1</f>
        <v>42950</v>
      </c>
      <c r="B9" s="7"/>
      <c r="C9" s="7"/>
      <c r="D9" s="7"/>
      <c r="E9" s="7"/>
      <c r="F9" s="7"/>
      <c r="G9" s="7"/>
      <c r="H9" s="8">
        <f t="shared" si="0"/>
        <v>0</v>
      </c>
      <c r="I9" s="49"/>
      <c r="J9" s="9"/>
      <c r="K9" s="9"/>
      <c r="L9" s="9"/>
      <c r="M9" s="9"/>
      <c r="N9" s="9"/>
      <c r="O9" s="10">
        <f t="shared" si="1"/>
        <v>0</v>
      </c>
      <c r="P9" s="50"/>
      <c r="Q9" s="9"/>
      <c r="R9" s="9"/>
      <c r="S9" s="9"/>
      <c r="T9" s="9"/>
      <c r="U9" s="11">
        <f t="shared" si="2"/>
        <v>0</v>
      </c>
      <c r="V9" s="50"/>
      <c r="W9" s="9"/>
      <c r="X9" s="9"/>
      <c r="Y9" s="50"/>
      <c r="Z9" s="11">
        <f t="shared" si="3"/>
        <v>0</v>
      </c>
      <c r="AA9" s="11">
        <f t="shared" si="4"/>
        <v>0</v>
      </c>
      <c r="AB9" s="11">
        <f t="shared" si="5"/>
        <v>0</v>
      </c>
    </row>
    <row r="10" spans="1:28" x14ac:dyDescent="0.2">
      <c r="A10" s="30">
        <f t="shared" si="6"/>
        <v>42951</v>
      </c>
      <c r="B10" s="7"/>
      <c r="C10" s="7"/>
      <c r="D10" s="7"/>
      <c r="E10" s="7"/>
      <c r="F10" s="7"/>
      <c r="G10" s="7"/>
      <c r="H10" s="8">
        <f t="shared" si="0"/>
        <v>0</v>
      </c>
      <c r="I10" s="49"/>
      <c r="J10" s="9"/>
      <c r="K10" s="9"/>
      <c r="L10" s="9"/>
      <c r="M10" s="9"/>
      <c r="N10" s="9"/>
      <c r="O10" s="10">
        <f t="shared" si="1"/>
        <v>0</v>
      </c>
      <c r="P10" s="50"/>
      <c r="Q10" s="9"/>
      <c r="R10" s="9"/>
      <c r="S10" s="9"/>
      <c r="T10" s="9"/>
      <c r="U10" s="11">
        <f t="shared" si="2"/>
        <v>0</v>
      </c>
      <c r="V10" s="50"/>
      <c r="W10" s="9"/>
      <c r="X10" s="9"/>
      <c r="Y10" s="50"/>
      <c r="Z10" s="11">
        <f t="shared" si="3"/>
        <v>0</v>
      </c>
      <c r="AA10" s="11">
        <f t="shared" si="4"/>
        <v>0</v>
      </c>
      <c r="AB10" s="11">
        <f t="shared" si="5"/>
        <v>0</v>
      </c>
    </row>
    <row r="11" spans="1:28" x14ac:dyDescent="0.2">
      <c r="A11" s="30">
        <f t="shared" si="6"/>
        <v>42952</v>
      </c>
      <c r="B11" s="7"/>
      <c r="C11" s="7"/>
      <c r="D11" s="7"/>
      <c r="E11" s="7"/>
      <c r="F11" s="7"/>
      <c r="G11" s="7"/>
      <c r="H11" s="8">
        <f t="shared" si="0"/>
        <v>0</v>
      </c>
      <c r="I11" s="49"/>
      <c r="J11" s="7"/>
      <c r="K11" s="7"/>
      <c r="L11" s="7"/>
      <c r="M11" s="7"/>
      <c r="N11" s="7"/>
      <c r="O11" s="10">
        <f t="shared" si="1"/>
        <v>0</v>
      </c>
      <c r="P11" s="50"/>
      <c r="Q11" s="7"/>
      <c r="R11" s="7"/>
      <c r="S11" s="7"/>
      <c r="T11" s="9"/>
      <c r="U11" s="11">
        <f t="shared" si="2"/>
        <v>0</v>
      </c>
      <c r="V11" s="50"/>
      <c r="W11" s="9"/>
      <c r="X11" s="9"/>
      <c r="Y11" s="50"/>
      <c r="Z11" s="11">
        <f t="shared" si="3"/>
        <v>0</v>
      </c>
      <c r="AA11" s="11">
        <f t="shared" si="4"/>
        <v>0</v>
      </c>
      <c r="AB11" s="11">
        <f t="shared" si="5"/>
        <v>0</v>
      </c>
    </row>
    <row r="12" spans="1:28" x14ac:dyDescent="0.2">
      <c r="A12" s="30">
        <f t="shared" si="6"/>
        <v>42953</v>
      </c>
      <c r="B12" s="7"/>
      <c r="C12" s="7"/>
      <c r="D12" s="7"/>
      <c r="E12" s="7"/>
      <c r="F12" s="7"/>
      <c r="G12" s="7"/>
      <c r="H12" s="8">
        <f t="shared" si="0"/>
        <v>0</v>
      </c>
      <c r="I12" s="49"/>
      <c r="J12" s="9"/>
      <c r="K12" s="9"/>
      <c r="L12" s="9"/>
      <c r="M12" s="9"/>
      <c r="N12" s="9"/>
      <c r="O12" s="10">
        <f t="shared" si="1"/>
        <v>0</v>
      </c>
      <c r="P12" s="50"/>
      <c r="Q12" s="9"/>
      <c r="R12" s="9"/>
      <c r="S12" s="9"/>
      <c r="T12" s="9"/>
      <c r="U12" s="11">
        <f t="shared" si="2"/>
        <v>0</v>
      </c>
      <c r="V12" s="50"/>
      <c r="W12" s="9"/>
      <c r="X12" s="9"/>
      <c r="Y12" s="50"/>
      <c r="Z12" s="11">
        <f t="shared" si="3"/>
        <v>0</v>
      </c>
      <c r="AA12" s="11">
        <f t="shared" si="4"/>
        <v>0</v>
      </c>
      <c r="AB12" s="11">
        <f t="shared" si="5"/>
        <v>0</v>
      </c>
    </row>
    <row r="13" spans="1:28" x14ac:dyDescent="0.2">
      <c r="A13" s="30">
        <f t="shared" si="6"/>
        <v>42954</v>
      </c>
      <c r="B13" s="7"/>
      <c r="C13" s="7"/>
      <c r="D13" s="7"/>
      <c r="E13" s="7"/>
      <c r="F13" s="7"/>
      <c r="G13" s="7"/>
      <c r="H13" s="8">
        <f t="shared" si="0"/>
        <v>0</v>
      </c>
      <c r="I13" s="49"/>
      <c r="J13" s="9"/>
      <c r="K13" s="9"/>
      <c r="L13" s="9"/>
      <c r="M13" s="9"/>
      <c r="N13" s="9"/>
      <c r="O13" s="10">
        <f t="shared" si="1"/>
        <v>0</v>
      </c>
      <c r="P13" s="50"/>
      <c r="Q13" s="12"/>
      <c r="R13" s="12"/>
      <c r="S13" s="9"/>
      <c r="T13" s="9"/>
      <c r="U13" s="11">
        <f t="shared" si="2"/>
        <v>0</v>
      </c>
      <c r="V13" s="50"/>
      <c r="W13" s="9"/>
      <c r="X13" s="9"/>
      <c r="Y13" s="50"/>
      <c r="Z13" s="11">
        <f t="shared" si="3"/>
        <v>0</v>
      </c>
      <c r="AA13" s="11">
        <f t="shared" si="4"/>
        <v>0</v>
      </c>
      <c r="AB13" s="11">
        <f t="shared" si="5"/>
        <v>0</v>
      </c>
    </row>
    <row r="14" spans="1:28" x14ac:dyDescent="0.2">
      <c r="A14" s="30">
        <f t="shared" si="6"/>
        <v>42955</v>
      </c>
      <c r="B14" s="7"/>
      <c r="C14" s="7"/>
      <c r="D14" s="7"/>
      <c r="E14" s="7"/>
      <c r="F14" s="7"/>
      <c r="G14" s="7"/>
      <c r="H14" s="8">
        <f t="shared" si="0"/>
        <v>0</v>
      </c>
      <c r="I14" s="49"/>
      <c r="J14" s="9"/>
      <c r="K14" s="9"/>
      <c r="L14" s="9"/>
      <c r="M14" s="9"/>
      <c r="N14" s="9"/>
      <c r="O14" s="10">
        <f t="shared" si="1"/>
        <v>0</v>
      </c>
      <c r="P14" s="50"/>
      <c r="Q14" s="9"/>
      <c r="R14" s="9"/>
      <c r="S14" s="9"/>
      <c r="T14" s="9"/>
      <c r="U14" s="11">
        <f t="shared" si="2"/>
        <v>0</v>
      </c>
      <c r="V14" s="50"/>
      <c r="W14" s="9"/>
      <c r="X14" s="9"/>
      <c r="Y14" s="50"/>
      <c r="Z14" s="11">
        <f t="shared" si="3"/>
        <v>0</v>
      </c>
      <c r="AA14" s="11">
        <f t="shared" si="4"/>
        <v>0</v>
      </c>
      <c r="AB14" s="11">
        <f t="shared" si="5"/>
        <v>0</v>
      </c>
    </row>
    <row r="15" spans="1:28" x14ac:dyDescent="0.2">
      <c r="A15" s="30">
        <f t="shared" si="6"/>
        <v>42956</v>
      </c>
      <c r="B15" s="7"/>
      <c r="C15" s="7"/>
      <c r="D15" s="7"/>
      <c r="E15" s="7"/>
      <c r="F15" s="7"/>
      <c r="G15" s="7"/>
      <c r="H15" s="8">
        <f t="shared" si="0"/>
        <v>0</v>
      </c>
      <c r="I15" s="49"/>
      <c r="J15" s="9"/>
      <c r="K15" s="9"/>
      <c r="L15" s="9"/>
      <c r="M15" s="9"/>
      <c r="N15" s="9"/>
      <c r="O15" s="10">
        <f t="shared" si="1"/>
        <v>0</v>
      </c>
      <c r="P15" s="50"/>
      <c r="Q15" s="9"/>
      <c r="R15" s="9"/>
      <c r="S15" s="9"/>
      <c r="T15" s="9"/>
      <c r="U15" s="11">
        <f t="shared" si="2"/>
        <v>0</v>
      </c>
      <c r="V15" s="50"/>
      <c r="W15" s="9"/>
      <c r="X15" s="9"/>
      <c r="Y15" s="50"/>
      <c r="Z15" s="11">
        <f t="shared" si="3"/>
        <v>0</v>
      </c>
      <c r="AA15" s="11">
        <f t="shared" si="4"/>
        <v>0</v>
      </c>
      <c r="AB15" s="11">
        <f t="shared" si="5"/>
        <v>0</v>
      </c>
    </row>
    <row r="16" spans="1:28" x14ac:dyDescent="0.2">
      <c r="A16" s="30">
        <f t="shared" si="6"/>
        <v>42957</v>
      </c>
      <c r="B16" s="7"/>
      <c r="C16" s="7"/>
      <c r="D16" s="7"/>
      <c r="E16" s="7"/>
      <c r="F16" s="7"/>
      <c r="G16" s="7"/>
      <c r="H16" s="8">
        <f t="shared" si="0"/>
        <v>0</v>
      </c>
      <c r="I16" s="49"/>
      <c r="J16" s="9"/>
      <c r="K16" s="9"/>
      <c r="L16" s="9"/>
      <c r="M16" s="9"/>
      <c r="N16" s="9"/>
      <c r="O16" s="10">
        <f t="shared" si="1"/>
        <v>0</v>
      </c>
      <c r="P16" s="50"/>
      <c r="Q16" s="9"/>
      <c r="R16" s="9"/>
      <c r="S16" s="9"/>
      <c r="T16" s="9"/>
      <c r="U16" s="11">
        <f t="shared" si="2"/>
        <v>0</v>
      </c>
      <c r="V16" s="50"/>
      <c r="W16" s="9"/>
      <c r="X16" s="9"/>
      <c r="Y16" s="50"/>
      <c r="Z16" s="11">
        <f t="shared" si="3"/>
        <v>0</v>
      </c>
      <c r="AA16" s="11">
        <f t="shared" si="4"/>
        <v>0</v>
      </c>
      <c r="AB16" s="11">
        <f t="shared" si="5"/>
        <v>0</v>
      </c>
    </row>
    <row r="17" spans="1:28" x14ac:dyDescent="0.2">
      <c r="A17" s="30">
        <f t="shared" si="6"/>
        <v>42958</v>
      </c>
      <c r="B17" s="7"/>
      <c r="C17" s="7"/>
      <c r="D17" s="7"/>
      <c r="E17" s="7"/>
      <c r="F17" s="7"/>
      <c r="G17" s="7"/>
      <c r="H17" s="8">
        <f t="shared" si="0"/>
        <v>0</v>
      </c>
      <c r="I17" s="49"/>
      <c r="J17" s="9"/>
      <c r="K17" s="9"/>
      <c r="L17" s="9"/>
      <c r="M17" s="9"/>
      <c r="N17" s="9"/>
      <c r="O17" s="10">
        <f t="shared" si="1"/>
        <v>0</v>
      </c>
      <c r="P17" s="50"/>
      <c r="Q17" s="9"/>
      <c r="R17" s="9"/>
      <c r="S17" s="9"/>
      <c r="T17" s="9"/>
      <c r="U17" s="11">
        <f t="shared" si="2"/>
        <v>0</v>
      </c>
      <c r="V17" s="50"/>
      <c r="W17" s="9"/>
      <c r="X17" s="9"/>
      <c r="Y17" s="50"/>
      <c r="Z17" s="11">
        <f t="shared" si="3"/>
        <v>0</v>
      </c>
      <c r="AA17" s="11">
        <f t="shared" si="4"/>
        <v>0</v>
      </c>
      <c r="AB17" s="11">
        <f t="shared" si="5"/>
        <v>0</v>
      </c>
    </row>
    <row r="18" spans="1:28" x14ac:dyDescent="0.2">
      <c r="A18" s="30">
        <f t="shared" si="6"/>
        <v>42959</v>
      </c>
      <c r="B18" s="7"/>
      <c r="C18" s="7"/>
      <c r="D18" s="7"/>
      <c r="E18" s="7"/>
      <c r="F18" s="7"/>
      <c r="G18" s="7"/>
      <c r="H18" s="8">
        <f t="shared" si="0"/>
        <v>0</v>
      </c>
      <c r="I18" s="49"/>
      <c r="J18" s="7"/>
      <c r="K18" s="7"/>
      <c r="L18" s="7"/>
      <c r="M18" s="7"/>
      <c r="N18" s="7"/>
      <c r="O18" s="10">
        <f t="shared" si="1"/>
        <v>0</v>
      </c>
      <c r="P18" s="50"/>
      <c r="Q18" s="7"/>
      <c r="R18" s="7"/>
      <c r="S18" s="7"/>
      <c r="T18" s="9"/>
      <c r="U18" s="11">
        <f t="shared" si="2"/>
        <v>0</v>
      </c>
      <c r="V18" s="50"/>
      <c r="W18" s="9"/>
      <c r="X18" s="9"/>
      <c r="Y18" s="50"/>
      <c r="Z18" s="11">
        <f t="shared" si="3"/>
        <v>0</v>
      </c>
      <c r="AA18" s="11">
        <f t="shared" si="4"/>
        <v>0</v>
      </c>
      <c r="AB18" s="11">
        <f t="shared" si="5"/>
        <v>0</v>
      </c>
    </row>
    <row r="19" spans="1:28" x14ac:dyDescent="0.2">
      <c r="A19" s="30">
        <f t="shared" si="6"/>
        <v>42960</v>
      </c>
      <c r="B19" s="7"/>
      <c r="C19" s="7"/>
      <c r="D19" s="7"/>
      <c r="E19" s="7"/>
      <c r="F19" s="7"/>
      <c r="G19" s="7"/>
      <c r="H19" s="8">
        <f t="shared" si="0"/>
        <v>0</v>
      </c>
      <c r="I19" s="49"/>
      <c r="J19" s="9"/>
      <c r="K19" s="9"/>
      <c r="L19" s="9"/>
      <c r="M19" s="9"/>
      <c r="N19" s="9"/>
      <c r="O19" s="10">
        <f t="shared" si="1"/>
        <v>0</v>
      </c>
      <c r="P19" s="50"/>
      <c r="Q19" s="9"/>
      <c r="R19" s="9"/>
      <c r="S19" s="9"/>
      <c r="T19" s="9"/>
      <c r="U19" s="11">
        <f t="shared" si="2"/>
        <v>0</v>
      </c>
      <c r="V19" s="50"/>
      <c r="W19" s="9"/>
      <c r="X19" s="9"/>
      <c r="Y19" s="50"/>
      <c r="Z19" s="11">
        <f t="shared" si="3"/>
        <v>0</v>
      </c>
      <c r="AA19" s="11">
        <f t="shared" si="4"/>
        <v>0</v>
      </c>
      <c r="AB19" s="11">
        <f t="shared" si="5"/>
        <v>0</v>
      </c>
    </row>
    <row r="20" spans="1:28" x14ac:dyDescent="0.2">
      <c r="A20" s="30">
        <f t="shared" si="6"/>
        <v>42961</v>
      </c>
      <c r="B20" s="7"/>
      <c r="C20" s="7"/>
      <c r="D20" s="7"/>
      <c r="E20" s="7"/>
      <c r="F20" s="7"/>
      <c r="G20" s="7"/>
      <c r="H20" s="8">
        <f t="shared" si="0"/>
        <v>0</v>
      </c>
      <c r="I20" s="49"/>
      <c r="J20" s="9"/>
      <c r="K20" s="9"/>
      <c r="L20" s="9"/>
      <c r="M20" s="9"/>
      <c r="N20" s="9"/>
      <c r="O20" s="10">
        <f t="shared" si="1"/>
        <v>0</v>
      </c>
      <c r="P20" s="50"/>
      <c r="Q20" s="12"/>
      <c r="R20" s="12"/>
      <c r="S20" s="9"/>
      <c r="T20" s="9"/>
      <c r="U20" s="11">
        <f t="shared" si="2"/>
        <v>0</v>
      </c>
      <c r="V20" s="50"/>
      <c r="W20" s="9"/>
      <c r="X20" s="9"/>
      <c r="Y20" s="50"/>
      <c r="Z20" s="11">
        <f t="shared" si="3"/>
        <v>0</v>
      </c>
      <c r="AA20" s="11">
        <f t="shared" si="4"/>
        <v>0</v>
      </c>
      <c r="AB20" s="11">
        <f t="shared" si="5"/>
        <v>0</v>
      </c>
    </row>
    <row r="21" spans="1:28" x14ac:dyDescent="0.2">
      <c r="A21" s="30">
        <f t="shared" si="6"/>
        <v>42962</v>
      </c>
      <c r="B21" s="7"/>
      <c r="C21" s="7"/>
      <c r="D21" s="7"/>
      <c r="E21" s="7"/>
      <c r="F21" s="7"/>
      <c r="G21" s="7"/>
      <c r="H21" s="8">
        <f t="shared" si="0"/>
        <v>0</v>
      </c>
      <c r="I21" s="49"/>
      <c r="J21" s="9"/>
      <c r="K21" s="9"/>
      <c r="L21" s="9"/>
      <c r="M21" s="9"/>
      <c r="N21" s="9"/>
      <c r="O21" s="10">
        <f t="shared" si="1"/>
        <v>0</v>
      </c>
      <c r="P21" s="50"/>
      <c r="Q21" s="9"/>
      <c r="R21" s="9"/>
      <c r="S21" s="9"/>
      <c r="T21" s="9"/>
      <c r="U21" s="11">
        <f t="shared" si="2"/>
        <v>0</v>
      </c>
      <c r="V21" s="50"/>
      <c r="W21" s="9"/>
      <c r="X21" s="9"/>
      <c r="Y21" s="50"/>
      <c r="Z21" s="11">
        <f t="shared" si="3"/>
        <v>0</v>
      </c>
      <c r="AA21" s="11">
        <f t="shared" si="4"/>
        <v>0</v>
      </c>
      <c r="AB21" s="11">
        <f t="shared" si="5"/>
        <v>0</v>
      </c>
    </row>
    <row r="22" spans="1:28" x14ac:dyDescent="0.2">
      <c r="A22" s="30">
        <f t="shared" si="6"/>
        <v>42963</v>
      </c>
      <c r="B22" s="7"/>
      <c r="C22" s="7"/>
      <c r="D22" s="7"/>
      <c r="E22" s="7"/>
      <c r="F22" s="7"/>
      <c r="G22" s="7"/>
      <c r="H22" s="8">
        <f t="shared" si="0"/>
        <v>0</v>
      </c>
      <c r="I22" s="49"/>
      <c r="J22" s="9"/>
      <c r="K22" s="9"/>
      <c r="L22" s="9"/>
      <c r="M22" s="9"/>
      <c r="N22" s="9"/>
      <c r="O22" s="10">
        <f t="shared" si="1"/>
        <v>0</v>
      </c>
      <c r="P22" s="50"/>
      <c r="Q22" s="9"/>
      <c r="R22" s="9"/>
      <c r="S22" s="9"/>
      <c r="T22" s="9"/>
      <c r="U22" s="11">
        <f t="shared" si="2"/>
        <v>0</v>
      </c>
      <c r="V22" s="50"/>
      <c r="W22" s="9"/>
      <c r="X22" s="9"/>
      <c r="Y22" s="50"/>
      <c r="Z22" s="11">
        <f t="shared" si="3"/>
        <v>0</v>
      </c>
      <c r="AA22" s="11">
        <f t="shared" si="4"/>
        <v>0</v>
      </c>
      <c r="AB22" s="11">
        <f t="shared" si="5"/>
        <v>0</v>
      </c>
    </row>
    <row r="23" spans="1:28" x14ac:dyDescent="0.2">
      <c r="A23" s="30">
        <f t="shared" si="6"/>
        <v>42964</v>
      </c>
      <c r="B23" s="7"/>
      <c r="C23" s="7"/>
      <c r="D23" s="7"/>
      <c r="E23" s="7"/>
      <c r="F23" s="7"/>
      <c r="G23" s="7"/>
      <c r="H23" s="8">
        <f t="shared" si="0"/>
        <v>0</v>
      </c>
      <c r="I23" s="49"/>
      <c r="J23" s="9"/>
      <c r="K23" s="9"/>
      <c r="L23" s="9"/>
      <c r="M23" s="9"/>
      <c r="N23" s="9"/>
      <c r="O23" s="10">
        <f t="shared" si="1"/>
        <v>0</v>
      </c>
      <c r="P23" s="50"/>
      <c r="Q23" s="9"/>
      <c r="R23" s="9"/>
      <c r="S23" s="7"/>
      <c r="T23" s="9"/>
      <c r="U23" s="11">
        <f t="shared" si="2"/>
        <v>0</v>
      </c>
      <c r="V23" s="50"/>
      <c r="W23" s="9"/>
      <c r="X23" s="9"/>
      <c r="Y23" s="50"/>
      <c r="Z23" s="11">
        <f t="shared" si="3"/>
        <v>0</v>
      </c>
      <c r="AA23" s="11">
        <f t="shared" si="4"/>
        <v>0</v>
      </c>
      <c r="AB23" s="11">
        <f t="shared" si="5"/>
        <v>0</v>
      </c>
    </row>
    <row r="24" spans="1:28" x14ac:dyDescent="0.2">
      <c r="A24" s="30">
        <f t="shared" si="6"/>
        <v>42965</v>
      </c>
      <c r="B24" s="7"/>
      <c r="C24" s="7"/>
      <c r="D24" s="7"/>
      <c r="E24" s="7"/>
      <c r="F24" s="7"/>
      <c r="G24" s="7"/>
      <c r="H24" s="8">
        <f t="shared" si="0"/>
        <v>0</v>
      </c>
      <c r="I24" s="49"/>
      <c r="J24" s="9"/>
      <c r="K24" s="9"/>
      <c r="L24" s="9"/>
      <c r="M24" s="9"/>
      <c r="N24" s="9"/>
      <c r="O24" s="10">
        <f t="shared" si="1"/>
        <v>0</v>
      </c>
      <c r="P24" s="50"/>
      <c r="Q24" s="9"/>
      <c r="R24" s="9"/>
      <c r="S24" s="9"/>
      <c r="T24" s="9"/>
      <c r="U24" s="11">
        <f t="shared" si="2"/>
        <v>0</v>
      </c>
      <c r="V24" s="50"/>
      <c r="W24" s="9"/>
      <c r="X24" s="9"/>
      <c r="Y24" s="50"/>
      <c r="Z24" s="11">
        <f t="shared" si="3"/>
        <v>0</v>
      </c>
      <c r="AA24" s="11">
        <f t="shared" si="4"/>
        <v>0</v>
      </c>
      <c r="AB24" s="11">
        <f t="shared" si="5"/>
        <v>0</v>
      </c>
    </row>
    <row r="25" spans="1:28" x14ac:dyDescent="0.2">
      <c r="A25" s="30">
        <f t="shared" si="6"/>
        <v>42966</v>
      </c>
      <c r="B25" s="7"/>
      <c r="C25" s="7"/>
      <c r="D25" s="7"/>
      <c r="E25" s="7"/>
      <c r="F25" s="7"/>
      <c r="G25" s="7"/>
      <c r="H25" s="8">
        <f t="shared" si="0"/>
        <v>0</v>
      </c>
      <c r="I25" s="49"/>
      <c r="J25" s="7"/>
      <c r="K25" s="7"/>
      <c r="L25" s="7"/>
      <c r="M25" s="7"/>
      <c r="N25" s="7"/>
      <c r="O25" s="10">
        <f t="shared" si="1"/>
        <v>0</v>
      </c>
      <c r="P25" s="50"/>
      <c r="Q25" s="7"/>
      <c r="R25" s="7"/>
      <c r="S25" s="7"/>
      <c r="T25" s="9"/>
      <c r="U25" s="11">
        <f t="shared" si="2"/>
        <v>0</v>
      </c>
      <c r="V25" s="50"/>
      <c r="W25" s="9"/>
      <c r="X25" s="9"/>
      <c r="Y25" s="50"/>
      <c r="Z25" s="11">
        <f t="shared" si="3"/>
        <v>0</v>
      </c>
      <c r="AA25" s="11">
        <f t="shared" si="4"/>
        <v>0</v>
      </c>
      <c r="AB25" s="11">
        <f t="shared" si="5"/>
        <v>0</v>
      </c>
    </row>
    <row r="26" spans="1:28" x14ac:dyDescent="0.2">
      <c r="A26" s="30">
        <f t="shared" si="6"/>
        <v>42967</v>
      </c>
      <c r="B26" s="7"/>
      <c r="C26" s="7"/>
      <c r="D26" s="7"/>
      <c r="E26" s="7"/>
      <c r="F26" s="7"/>
      <c r="G26" s="7"/>
      <c r="H26" s="8">
        <f t="shared" si="0"/>
        <v>0</v>
      </c>
      <c r="I26" s="49"/>
      <c r="J26" s="9"/>
      <c r="K26" s="9"/>
      <c r="L26" s="9"/>
      <c r="M26" s="9"/>
      <c r="N26" s="9"/>
      <c r="O26" s="10">
        <f t="shared" si="1"/>
        <v>0</v>
      </c>
      <c r="P26" s="50"/>
      <c r="Q26" s="9"/>
      <c r="R26" s="9"/>
      <c r="S26" s="9"/>
      <c r="T26" s="9"/>
      <c r="U26" s="11">
        <f t="shared" si="2"/>
        <v>0</v>
      </c>
      <c r="V26" s="50"/>
      <c r="W26" s="9"/>
      <c r="X26" s="9"/>
      <c r="Y26" s="50"/>
      <c r="Z26" s="11">
        <f t="shared" si="3"/>
        <v>0</v>
      </c>
      <c r="AA26" s="11">
        <f t="shared" si="4"/>
        <v>0</v>
      </c>
      <c r="AB26" s="11">
        <f t="shared" si="5"/>
        <v>0</v>
      </c>
    </row>
    <row r="27" spans="1:28" x14ac:dyDescent="0.2">
      <c r="A27" s="30">
        <f t="shared" si="6"/>
        <v>42968</v>
      </c>
      <c r="B27" s="7"/>
      <c r="C27" s="7"/>
      <c r="D27" s="7"/>
      <c r="E27" s="7"/>
      <c r="F27" s="7"/>
      <c r="G27" s="7"/>
      <c r="H27" s="8">
        <f t="shared" si="0"/>
        <v>0</v>
      </c>
      <c r="I27" s="49"/>
      <c r="J27" s="9"/>
      <c r="K27" s="9"/>
      <c r="L27" s="9"/>
      <c r="M27" s="9"/>
      <c r="N27" s="9"/>
      <c r="O27" s="10">
        <f t="shared" si="1"/>
        <v>0</v>
      </c>
      <c r="P27" s="50"/>
      <c r="Q27" s="9"/>
      <c r="R27" s="9"/>
      <c r="S27" s="9"/>
      <c r="T27" s="9"/>
      <c r="U27" s="11">
        <f t="shared" si="2"/>
        <v>0</v>
      </c>
      <c r="V27" s="50"/>
      <c r="W27" s="9"/>
      <c r="X27" s="9"/>
      <c r="Y27" s="50"/>
      <c r="Z27" s="11">
        <f t="shared" si="3"/>
        <v>0</v>
      </c>
      <c r="AA27" s="11">
        <f t="shared" si="4"/>
        <v>0</v>
      </c>
      <c r="AB27" s="11">
        <f t="shared" si="5"/>
        <v>0</v>
      </c>
    </row>
    <row r="28" spans="1:28" x14ac:dyDescent="0.2">
      <c r="A28" s="30">
        <f t="shared" si="6"/>
        <v>42969</v>
      </c>
      <c r="B28" s="7"/>
      <c r="C28" s="7"/>
      <c r="D28" s="7"/>
      <c r="E28" s="7"/>
      <c r="F28" s="7"/>
      <c r="G28" s="7"/>
      <c r="H28" s="8">
        <f t="shared" si="0"/>
        <v>0</v>
      </c>
      <c r="I28" s="49"/>
      <c r="J28" s="9"/>
      <c r="K28" s="9"/>
      <c r="L28" s="9"/>
      <c r="M28" s="9"/>
      <c r="N28" s="9"/>
      <c r="O28" s="10">
        <f t="shared" si="1"/>
        <v>0</v>
      </c>
      <c r="P28" s="50"/>
      <c r="Q28" s="9"/>
      <c r="R28" s="9"/>
      <c r="S28" s="9"/>
      <c r="T28" s="9"/>
      <c r="U28" s="11">
        <f t="shared" si="2"/>
        <v>0</v>
      </c>
      <c r="V28" s="50"/>
      <c r="W28" s="9"/>
      <c r="X28" s="9"/>
      <c r="Y28" s="50"/>
      <c r="Z28" s="11">
        <f t="shared" si="3"/>
        <v>0</v>
      </c>
      <c r="AA28" s="11">
        <f t="shared" si="4"/>
        <v>0</v>
      </c>
      <c r="AB28" s="11">
        <f t="shared" si="5"/>
        <v>0</v>
      </c>
    </row>
    <row r="29" spans="1:28" x14ac:dyDescent="0.2">
      <c r="A29" s="30">
        <f t="shared" si="6"/>
        <v>42970</v>
      </c>
      <c r="B29" s="7"/>
      <c r="C29" s="7"/>
      <c r="D29" s="7"/>
      <c r="E29" s="7"/>
      <c r="F29" s="7"/>
      <c r="G29" s="7"/>
      <c r="H29" s="8">
        <f t="shared" si="0"/>
        <v>0</v>
      </c>
      <c r="I29" s="49"/>
      <c r="J29" s="9"/>
      <c r="K29" s="9"/>
      <c r="L29" s="9"/>
      <c r="M29" s="9"/>
      <c r="N29" s="9"/>
      <c r="O29" s="10">
        <f t="shared" si="1"/>
        <v>0</v>
      </c>
      <c r="P29" s="50"/>
      <c r="Q29" s="9"/>
      <c r="R29" s="9"/>
      <c r="S29" s="9"/>
      <c r="T29" s="9"/>
      <c r="U29" s="11">
        <f t="shared" si="2"/>
        <v>0</v>
      </c>
      <c r="V29" s="50"/>
      <c r="W29" s="9"/>
      <c r="X29" s="9"/>
      <c r="Y29" s="50"/>
      <c r="Z29" s="11">
        <f t="shared" si="3"/>
        <v>0</v>
      </c>
      <c r="AA29" s="11">
        <f t="shared" si="4"/>
        <v>0</v>
      </c>
      <c r="AB29" s="11">
        <f t="shared" si="5"/>
        <v>0</v>
      </c>
    </row>
    <row r="30" spans="1:28" x14ac:dyDescent="0.2">
      <c r="A30" s="30">
        <f t="shared" si="6"/>
        <v>42971</v>
      </c>
      <c r="B30" s="7"/>
      <c r="C30" s="7"/>
      <c r="D30" s="7"/>
      <c r="E30" s="7"/>
      <c r="F30" s="7"/>
      <c r="G30" s="7"/>
      <c r="H30" s="8">
        <f t="shared" si="0"/>
        <v>0</v>
      </c>
      <c r="I30" s="49"/>
      <c r="J30" s="9"/>
      <c r="K30" s="9"/>
      <c r="L30" s="9"/>
      <c r="M30" s="9"/>
      <c r="N30" s="9"/>
      <c r="O30" s="10">
        <f t="shared" si="1"/>
        <v>0</v>
      </c>
      <c r="P30" s="50"/>
      <c r="Q30" s="9"/>
      <c r="R30" s="9"/>
      <c r="S30" s="9"/>
      <c r="T30" s="9"/>
      <c r="U30" s="11">
        <f t="shared" si="2"/>
        <v>0</v>
      </c>
      <c r="V30" s="50"/>
      <c r="W30" s="9"/>
      <c r="X30" s="9"/>
      <c r="Y30" s="50"/>
      <c r="Z30" s="11">
        <f t="shared" si="3"/>
        <v>0</v>
      </c>
      <c r="AA30" s="11">
        <f t="shared" si="4"/>
        <v>0</v>
      </c>
      <c r="AB30" s="11">
        <f t="shared" si="5"/>
        <v>0</v>
      </c>
    </row>
    <row r="31" spans="1:28" x14ac:dyDescent="0.2">
      <c r="A31" s="30">
        <f t="shared" si="6"/>
        <v>42972</v>
      </c>
      <c r="B31" s="7"/>
      <c r="C31" s="7"/>
      <c r="D31" s="7"/>
      <c r="E31" s="7"/>
      <c r="F31" s="7"/>
      <c r="G31" s="7"/>
      <c r="H31" s="8">
        <f t="shared" si="0"/>
        <v>0</v>
      </c>
      <c r="I31" s="49"/>
      <c r="J31" s="9"/>
      <c r="K31" s="9"/>
      <c r="L31" s="9"/>
      <c r="M31" s="9"/>
      <c r="N31" s="9"/>
      <c r="O31" s="10">
        <f t="shared" si="1"/>
        <v>0</v>
      </c>
      <c r="P31" s="50"/>
      <c r="Q31" s="9"/>
      <c r="R31" s="9"/>
      <c r="S31" s="9"/>
      <c r="T31" s="9"/>
      <c r="U31" s="11">
        <f t="shared" si="2"/>
        <v>0</v>
      </c>
      <c r="V31" s="50"/>
      <c r="W31" s="9"/>
      <c r="X31" s="9"/>
      <c r="Y31" s="50"/>
      <c r="Z31" s="11">
        <f t="shared" si="3"/>
        <v>0</v>
      </c>
      <c r="AA31" s="11">
        <f t="shared" si="4"/>
        <v>0</v>
      </c>
      <c r="AB31" s="11">
        <f t="shared" si="5"/>
        <v>0</v>
      </c>
    </row>
    <row r="32" spans="1:28" x14ac:dyDescent="0.2">
      <c r="A32" s="30">
        <f t="shared" si="6"/>
        <v>42973</v>
      </c>
      <c r="B32" s="7"/>
      <c r="C32" s="7"/>
      <c r="D32" s="7"/>
      <c r="E32" s="7"/>
      <c r="F32" s="7"/>
      <c r="G32" s="7"/>
      <c r="H32" s="8">
        <f t="shared" si="0"/>
        <v>0</v>
      </c>
      <c r="I32" s="49"/>
      <c r="J32" s="7"/>
      <c r="K32" s="7"/>
      <c r="L32" s="7"/>
      <c r="M32" s="7"/>
      <c r="N32" s="7"/>
      <c r="O32" s="10">
        <f t="shared" si="1"/>
        <v>0</v>
      </c>
      <c r="P32" s="50"/>
      <c r="Q32" s="7"/>
      <c r="R32" s="7"/>
      <c r="S32" s="7"/>
      <c r="T32" s="9"/>
      <c r="U32" s="11">
        <f t="shared" si="2"/>
        <v>0</v>
      </c>
      <c r="V32" s="50"/>
      <c r="W32" s="9"/>
      <c r="X32" s="9"/>
      <c r="Y32" s="50"/>
      <c r="Z32" s="11">
        <f t="shared" si="3"/>
        <v>0</v>
      </c>
      <c r="AA32" s="11">
        <f t="shared" si="4"/>
        <v>0</v>
      </c>
      <c r="AB32" s="11">
        <f t="shared" si="5"/>
        <v>0</v>
      </c>
    </row>
    <row r="33" spans="1:28" x14ac:dyDescent="0.2">
      <c r="A33" s="30">
        <f t="shared" si="6"/>
        <v>42974</v>
      </c>
      <c r="B33" s="7"/>
      <c r="C33" s="7"/>
      <c r="D33" s="7"/>
      <c r="E33" s="7"/>
      <c r="F33" s="7"/>
      <c r="G33" s="7"/>
      <c r="H33" s="8">
        <f t="shared" si="0"/>
        <v>0</v>
      </c>
      <c r="I33" s="49"/>
      <c r="J33" s="9"/>
      <c r="K33" s="9"/>
      <c r="L33" s="9"/>
      <c r="M33" s="9"/>
      <c r="N33" s="9"/>
      <c r="O33" s="10">
        <f t="shared" si="1"/>
        <v>0</v>
      </c>
      <c r="P33" s="50"/>
      <c r="Q33" s="9"/>
      <c r="R33" s="9"/>
      <c r="S33" s="9"/>
      <c r="T33" s="9"/>
      <c r="U33" s="11">
        <f t="shared" si="2"/>
        <v>0</v>
      </c>
      <c r="V33" s="50"/>
      <c r="W33" s="9"/>
      <c r="X33" s="9"/>
      <c r="Y33" s="50"/>
      <c r="Z33" s="11">
        <f t="shared" si="3"/>
        <v>0</v>
      </c>
      <c r="AA33" s="11">
        <f t="shared" si="4"/>
        <v>0</v>
      </c>
      <c r="AB33" s="11">
        <f t="shared" si="5"/>
        <v>0</v>
      </c>
    </row>
    <row r="34" spans="1:28" x14ac:dyDescent="0.2">
      <c r="A34" s="30">
        <f t="shared" si="6"/>
        <v>42975</v>
      </c>
      <c r="B34" s="7"/>
      <c r="C34" s="7"/>
      <c r="D34" s="7"/>
      <c r="E34" s="7"/>
      <c r="F34" s="7"/>
      <c r="G34" s="7"/>
      <c r="H34" s="8">
        <f t="shared" si="0"/>
        <v>0</v>
      </c>
      <c r="I34" s="49"/>
      <c r="J34" s="9"/>
      <c r="K34" s="9"/>
      <c r="L34" s="9"/>
      <c r="M34" s="9"/>
      <c r="N34" s="9"/>
      <c r="O34" s="10">
        <f t="shared" si="1"/>
        <v>0</v>
      </c>
      <c r="P34" s="50"/>
      <c r="Q34" s="9"/>
      <c r="R34" s="9"/>
      <c r="S34" s="9"/>
      <c r="T34" s="9"/>
      <c r="U34" s="11">
        <f t="shared" si="2"/>
        <v>0</v>
      </c>
      <c r="V34" s="50"/>
      <c r="W34" s="9"/>
      <c r="X34" s="9"/>
      <c r="Y34" s="50"/>
      <c r="Z34" s="11">
        <f t="shared" si="3"/>
        <v>0</v>
      </c>
      <c r="AA34" s="11">
        <f t="shared" si="4"/>
        <v>0</v>
      </c>
      <c r="AB34" s="11">
        <f t="shared" si="5"/>
        <v>0</v>
      </c>
    </row>
    <row r="35" spans="1:28" x14ac:dyDescent="0.2">
      <c r="A35" s="30">
        <f t="shared" si="6"/>
        <v>42976</v>
      </c>
      <c r="B35" s="7"/>
      <c r="C35" s="7"/>
      <c r="D35" s="7"/>
      <c r="E35" s="7"/>
      <c r="F35" s="7"/>
      <c r="G35" s="7"/>
      <c r="H35" s="8">
        <f t="shared" si="0"/>
        <v>0</v>
      </c>
      <c r="I35" s="49"/>
      <c r="J35" s="9"/>
      <c r="K35" s="9"/>
      <c r="L35" s="9"/>
      <c r="M35" s="9"/>
      <c r="N35" s="9"/>
      <c r="O35" s="10">
        <f t="shared" si="1"/>
        <v>0</v>
      </c>
      <c r="P35" s="50"/>
      <c r="Q35" s="9"/>
      <c r="R35" s="9"/>
      <c r="S35" s="9"/>
      <c r="T35" s="9"/>
      <c r="U35" s="11">
        <f t="shared" si="2"/>
        <v>0</v>
      </c>
      <c r="V35" s="50"/>
      <c r="W35" s="9"/>
      <c r="X35" s="9"/>
      <c r="Y35" s="50"/>
      <c r="Z35" s="11">
        <f t="shared" si="3"/>
        <v>0</v>
      </c>
      <c r="AA35" s="11">
        <f t="shared" si="4"/>
        <v>0</v>
      </c>
      <c r="AB35" s="11">
        <f t="shared" si="5"/>
        <v>0</v>
      </c>
    </row>
    <row r="36" spans="1:28" x14ac:dyDescent="0.2">
      <c r="A36" s="30">
        <f t="shared" si="6"/>
        <v>42977</v>
      </c>
      <c r="B36" s="7"/>
      <c r="C36" s="7"/>
      <c r="D36" s="7"/>
      <c r="E36" s="7"/>
      <c r="F36" s="7"/>
      <c r="G36" s="7"/>
      <c r="H36" s="8">
        <f t="shared" si="0"/>
        <v>0</v>
      </c>
      <c r="I36" s="49"/>
      <c r="J36" s="9"/>
      <c r="K36" s="9"/>
      <c r="L36" s="9"/>
      <c r="M36" s="9"/>
      <c r="N36" s="9"/>
      <c r="O36" s="10">
        <f t="shared" si="1"/>
        <v>0</v>
      </c>
      <c r="P36" s="50"/>
      <c r="Q36" s="9"/>
      <c r="R36" s="9"/>
      <c r="S36" s="9"/>
      <c r="T36" s="9"/>
      <c r="U36" s="11">
        <f t="shared" si="2"/>
        <v>0</v>
      </c>
      <c r="V36" s="50"/>
      <c r="W36" s="9"/>
      <c r="X36" s="9"/>
      <c r="Y36" s="50"/>
      <c r="Z36" s="11">
        <f t="shared" si="3"/>
        <v>0</v>
      </c>
      <c r="AA36" s="11">
        <f t="shared" si="4"/>
        <v>0</v>
      </c>
      <c r="AB36" s="11">
        <f t="shared" si="5"/>
        <v>0</v>
      </c>
    </row>
    <row r="37" spans="1:28" x14ac:dyDescent="0.2">
      <c r="A37" s="30">
        <f t="shared" si="6"/>
        <v>42978</v>
      </c>
      <c r="B37" s="7"/>
      <c r="C37" s="7"/>
      <c r="D37" s="7"/>
      <c r="E37" s="7"/>
      <c r="F37" s="7"/>
      <c r="G37" s="7"/>
      <c r="H37" s="8">
        <f t="shared" si="0"/>
        <v>0</v>
      </c>
      <c r="I37" s="49"/>
      <c r="J37" s="9"/>
      <c r="K37" s="9"/>
      <c r="L37" s="9"/>
      <c r="M37" s="9"/>
      <c r="N37" s="9"/>
      <c r="O37" s="10">
        <f t="shared" si="1"/>
        <v>0</v>
      </c>
      <c r="P37" s="50"/>
      <c r="Q37" s="9"/>
      <c r="R37" s="9"/>
      <c r="S37" s="9"/>
      <c r="T37" s="9"/>
      <c r="U37" s="11">
        <f t="shared" si="2"/>
        <v>0</v>
      </c>
      <c r="V37" s="50"/>
      <c r="W37" s="9"/>
      <c r="X37" s="9"/>
      <c r="Y37" s="50"/>
      <c r="Z37" s="11">
        <f t="shared" si="3"/>
        <v>0</v>
      </c>
      <c r="AA37" s="11">
        <f t="shared" si="4"/>
        <v>0</v>
      </c>
      <c r="AB37" s="13">
        <f t="shared" si="5"/>
        <v>0</v>
      </c>
    </row>
    <row r="38" spans="1:28" x14ac:dyDescent="0.2">
      <c r="A38" s="24" t="s">
        <v>9</v>
      </c>
      <c r="B38" s="24">
        <f>SUM(B7:B37)</f>
        <v>0</v>
      </c>
      <c r="C38" s="24">
        <f>SUM(C7:C37)</f>
        <v>0</v>
      </c>
      <c r="D38" s="24">
        <f>SUM(D7:D37)</f>
        <v>0</v>
      </c>
      <c r="E38" s="24">
        <f>SUM(E7:E37)</f>
        <v>0</v>
      </c>
      <c r="F38" s="24">
        <f>SUM(F7:F37)</f>
        <v>0</v>
      </c>
      <c r="G38" s="24">
        <f>SUM(G7:G37)</f>
        <v>0</v>
      </c>
      <c r="H38" s="24">
        <f>SUM(H7:H37)</f>
        <v>0</v>
      </c>
      <c r="I38" s="43"/>
      <c r="J38" s="24">
        <f t="shared" ref="J38:O38" si="7">SUM(J7:J37)</f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15"/>
      <c r="Q38" s="25">
        <f>SUM(Q7:Q37)</f>
        <v>0</v>
      </c>
      <c r="R38" s="25">
        <f>SUM(R7:R37)</f>
        <v>0</v>
      </c>
      <c r="S38" s="25">
        <f>SUM(S7:S37)</f>
        <v>0</v>
      </c>
      <c r="T38" s="25">
        <f>SUM(T7:T37)</f>
        <v>0</v>
      </c>
      <c r="U38" s="25">
        <f>SUM(U7:U37)</f>
        <v>0</v>
      </c>
      <c r="V38" s="15"/>
      <c r="W38" s="25"/>
      <c r="X38" s="25">
        <f>SUM(X7:X37)</f>
        <v>0</v>
      </c>
      <c r="Y38" s="15"/>
      <c r="Z38" s="11">
        <f t="shared" si="3"/>
        <v>0</v>
      </c>
      <c r="AA38" s="16"/>
      <c r="AB38" s="16"/>
    </row>
    <row r="39" spans="1:28" x14ac:dyDescent="0.2">
      <c r="A39" s="17" t="s">
        <v>20</v>
      </c>
      <c r="B39" s="14">
        <f>(B38/1.2)</f>
        <v>0</v>
      </c>
      <c r="C39" s="14">
        <f>(C38/1.1)</f>
        <v>0</v>
      </c>
      <c r="D39" s="14">
        <f>(D38/1.085)</f>
        <v>0</v>
      </c>
      <c r="E39" s="14">
        <f>(E38/1.055)</f>
        <v>0</v>
      </c>
      <c r="F39" s="14">
        <f>(F38/1.021)</f>
        <v>0</v>
      </c>
      <c r="G39" s="14">
        <f>G38</f>
        <v>0</v>
      </c>
      <c r="H39" s="18"/>
      <c r="I39" s="18"/>
      <c r="J39" s="91"/>
      <c r="K39" s="91"/>
      <c r="L39" s="91"/>
      <c r="M39" s="91"/>
      <c r="N39" s="91"/>
      <c r="O39" s="91"/>
      <c r="P39" s="92"/>
      <c r="Q39" s="92"/>
      <c r="R39" s="92"/>
      <c r="S39" s="92"/>
      <c r="T39" s="92"/>
      <c r="U39" s="92"/>
      <c r="V39" s="92"/>
      <c r="W39" s="92"/>
      <c r="X39" s="93"/>
      <c r="Y39" s="92"/>
      <c r="Z39" s="93"/>
      <c r="AA39" s="92"/>
      <c r="AB39" s="92"/>
    </row>
    <row r="40" spans="1:28" ht="13.5" thickBot="1" x14ac:dyDescent="0.25">
      <c r="A40" s="19" t="s">
        <v>21</v>
      </c>
      <c r="B40" s="14">
        <f>(B39*20%)</f>
        <v>0</v>
      </c>
      <c r="C40" s="14">
        <f>(C39*10%)</f>
        <v>0</v>
      </c>
      <c r="D40" s="14">
        <f>(D39*8.5%)</f>
        <v>0</v>
      </c>
      <c r="E40" s="14">
        <f>(E39*5.5%)</f>
        <v>0</v>
      </c>
      <c r="F40" s="14">
        <f>(F39*2.1%)</f>
        <v>0</v>
      </c>
      <c r="G40" s="14"/>
      <c r="H40" s="18"/>
      <c r="I40" s="18"/>
      <c r="J40" s="91"/>
      <c r="K40" s="91"/>
      <c r="L40" s="91"/>
      <c r="M40" s="91"/>
      <c r="N40" s="91"/>
      <c r="O40" s="91"/>
      <c r="P40" s="92"/>
      <c r="Q40" s="92"/>
      <c r="R40" s="92"/>
      <c r="S40" s="92"/>
      <c r="T40" s="92"/>
      <c r="U40" s="92"/>
      <c r="V40" s="92"/>
      <c r="W40" s="92"/>
      <c r="X40" s="93"/>
      <c r="Y40" s="92"/>
      <c r="Z40" s="93"/>
      <c r="AA40" s="92"/>
      <c r="AB40" s="92"/>
    </row>
    <row r="41" spans="1:28" ht="12.95" customHeight="1" x14ac:dyDescent="0.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3"/>
      <c r="Y41" s="92"/>
      <c r="Z41" s="149" t="s">
        <v>22</v>
      </c>
      <c r="AA41" s="138">
        <f>AB37</f>
        <v>0</v>
      </c>
      <c r="AB41" s="92"/>
    </row>
    <row r="42" spans="1:28" x14ac:dyDescent="0.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4"/>
      <c r="Y42" s="92"/>
      <c r="Z42" s="150"/>
      <c r="AA42" s="139"/>
      <c r="AB42" s="92"/>
    </row>
    <row r="43" spans="1:28" ht="26.25" thickBot="1" x14ac:dyDescent="0.2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3"/>
      <c r="Y43" s="92"/>
      <c r="Z43" s="28" t="s">
        <v>23</v>
      </c>
      <c r="AA43" s="29">
        <f>AA37</f>
        <v>0</v>
      </c>
      <c r="AB43" s="92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B46" s="53"/>
      <c r="C46" s="53"/>
      <c r="D46" s="53"/>
      <c r="E46" s="53"/>
      <c r="F46" s="53"/>
      <c r="G46" s="5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  <row r="57" spans="7:7" x14ac:dyDescent="0.2">
      <c r="G57" s="57"/>
    </row>
  </sheetData>
  <sheetProtection sheet="1" objects="1" scenarios="1" selectLockedCells="1"/>
  <mergeCells count="12">
    <mergeCell ref="AA41:AA42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1:Z42"/>
  </mergeCells>
  <conditionalFormatting sqref="AA7:AB37">
    <cfRule type="cellIs" dxfId="4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M106"/>
  <sheetViews>
    <sheetView topLeftCell="A43" workbookViewId="0">
      <selection activeCell="H24" sqref="H24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+AOUT!A7</f>
        <v>42948</v>
      </c>
      <c r="B1" s="106" t="s">
        <v>27</v>
      </c>
      <c r="C1" s="106" t="s">
        <v>28</v>
      </c>
      <c r="D1" s="107" t="s">
        <v>138</v>
      </c>
      <c r="E1" s="106" t="s">
        <v>139</v>
      </c>
      <c r="F1" s="106">
        <v>0</v>
      </c>
      <c r="G1" s="108">
        <f>+AOUT!L7</f>
        <v>0</v>
      </c>
    </row>
    <row r="2" spans="1:13" ht="15" x14ac:dyDescent="0.25">
      <c r="A2" s="105">
        <f>+AOUT!A8</f>
        <v>42949</v>
      </c>
      <c r="B2" s="106" t="s">
        <v>27</v>
      </c>
      <c r="C2" s="106" t="s">
        <v>28</v>
      </c>
      <c r="D2" s="107" t="s">
        <v>138</v>
      </c>
      <c r="E2" s="106" t="s">
        <v>139</v>
      </c>
      <c r="F2" s="106">
        <v>0</v>
      </c>
      <c r="G2" s="108">
        <f>+AOUT!L8</f>
        <v>0</v>
      </c>
    </row>
    <row r="3" spans="1:13" ht="15" x14ac:dyDescent="0.25">
      <c r="A3" s="105">
        <f>+AOUT!A9</f>
        <v>42950</v>
      </c>
      <c r="B3" s="106" t="s">
        <v>27</v>
      </c>
      <c r="C3" s="106" t="s">
        <v>28</v>
      </c>
      <c r="D3" s="107" t="s">
        <v>138</v>
      </c>
      <c r="E3" s="106" t="s">
        <v>139</v>
      </c>
      <c r="F3" s="106">
        <v>0</v>
      </c>
      <c r="G3" s="108">
        <f>+AOUT!L9</f>
        <v>0</v>
      </c>
      <c r="J3" s="104" t="s">
        <v>75</v>
      </c>
    </row>
    <row r="4" spans="1:13" ht="15" x14ac:dyDescent="0.25">
      <c r="A4" s="105">
        <f>+AOUT!A10</f>
        <v>42951</v>
      </c>
      <c r="B4" s="106" t="s">
        <v>27</v>
      </c>
      <c r="C4" s="106" t="s">
        <v>28</v>
      </c>
      <c r="D4" s="107" t="s">
        <v>138</v>
      </c>
      <c r="E4" s="106" t="s">
        <v>139</v>
      </c>
      <c r="F4" s="106">
        <v>0</v>
      </c>
      <c r="G4" s="108">
        <f>+AOUT!L10</f>
        <v>0</v>
      </c>
    </row>
    <row r="5" spans="1:13" ht="15" x14ac:dyDescent="0.25">
      <c r="A5" s="105">
        <f>+AOUT!A11</f>
        <v>42952</v>
      </c>
      <c r="B5" s="106" t="s">
        <v>27</v>
      </c>
      <c r="C5" s="106" t="s">
        <v>28</v>
      </c>
      <c r="D5" s="107" t="s">
        <v>138</v>
      </c>
      <c r="E5" s="106" t="s">
        <v>139</v>
      </c>
      <c r="F5" s="106">
        <v>0</v>
      </c>
      <c r="G5" s="108">
        <f>+AOUT!L11</f>
        <v>0</v>
      </c>
      <c r="J5" t="s">
        <v>76</v>
      </c>
      <c r="K5" s="101">
        <f>+SUM(F:F)</f>
        <v>0</v>
      </c>
    </row>
    <row r="6" spans="1:13" ht="15" x14ac:dyDescent="0.25">
      <c r="A6" s="105">
        <f>+AOUT!A12</f>
        <v>42953</v>
      </c>
      <c r="B6" s="106" t="s">
        <v>27</v>
      </c>
      <c r="C6" s="106" t="s">
        <v>28</v>
      </c>
      <c r="D6" s="107" t="s">
        <v>138</v>
      </c>
      <c r="E6" s="106" t="s">
        <v>139</v>
      </c>
      <c r="F6" s="106">
        <v>0</v>
      </c>
      <c r="G6" s="108">
        <f>+AOUT!L12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+AOUT!A13</f>
        <v>42954</v>
      </c>
      <c r="B7" s="106" t="s">
        <v>27</v>
      </c>
      <c r="C7" s="106" t="s">
        <v>28</v>
      </c>
      <c r="D7" s="107" t="s">
        <v>138</v>
      </c>
      <c r="E7" s="106" t="s">
        <v>139</v>
      </c>
      <c r="F7" s="106">
        <v>0</v>
      </c>
      <c r="G7" s="108">
        <f>+AOUT!L13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+AOUT!A14</f>
        <v>42955</v>
      </c>
      <c r="B8" s="106" t="s">
        <v>27</v>
      </c>
      <c r="C8" s="106" t="s">
        <v>28</v>
      </c>
      <c r="D8" s="107" t="s">
        <v>138</v>
      </c>
      <c r="E8" s="106" t="s">
        <v>139</v>
      </c>
      <c r="F8" s="106">
        <v>0</v>
      </c>
      <c r="G8" s="108">
        <f>+AOUT!L14</f>
        <v>0</v>
      </c>
    </row>
    <row r="9" spans="1:13" ht="15" x14ac:dyDescent="0.25">
      <c r="A9" s="105">
        <f>+AOUT!A15</f>
        <v>42956</v>
      </c>
      <c r="B9" s="106" t="s">
        <v>27</v>
      </c>
      <c r="C9" s="106" t="s">
        <v>28</v>
      </c>
      <c r="D9" s="107" t="s">
        <v>138</v>
      </c>
      <c r="E9" s="106" t="s">
        <v>139</v>
      </c>
      <c r="F9" s="106">
        <v>0</v>
      </c>
      <c r="G9" s="108">
        <f>+AOUT!L15</f>
        <v>0</v>
      </c>
    </row>
    <row r="10" spans="1:13" ht="15" x14ac:dyDescent="0.25">
      <c r="A10" s="105">
        <f>+AOUT!A16</f>
        <v>42957</v>
      </c>
      <c r="B10" s="106" t="s">
        <v>27</v>
      </c>
      <c r="C10" s="106" t="s">
        <v>28</v>
      </c>
      <c r="D10" s="107" t="s">
        <v>138</v>
      </c>
      <c r="E10" s="106" t="s">
        <v>139</v>
      </c>
      <c r="F10" s="106">
        <v>0</v>
      </c>
      <c r="G10" s="108">
        <f>+AOUT!L16</f>
        <v>0</v>
      </c>
    </row>
    <row r="11" spans="1:13" ht="15" x14ac:dyDescent="0.25">
      <c r="A11" s="105">
        <f>+AOUT!A17</f>
        <v>42958</v>
      </c>
      <c r="B11" s="106" t="s">
        <v>27</v>
      </c>
      <c r="C11" s="106" t="s">
        <v>28</v>
      </c>
      <c r="D11" s="107" t="s">
        <v>138</v>
      </c>
      <c r="E11" s="106" t="s">
        <v>139</v>
      </c>
      <c r="F11" s="106">
        <v>0</v>
      </c>
      <c r="G11" s="108">
        <f>+AOUT!L17</f>
        <v>0</v>
      </c>
    </row>
    <row r="12" spans="1:13" ht="15" x14ac:dyDescent="0.25">
      <c r="A12" s="105">
        <f>+AOUT!A18</f>
        <v>42959</v>
      </c>
      <c r="B12" s="106" t="s">
        <v>27</v>
      </c>
      <c r="C12" s="106" t="s">
        <v>28</v>
      </c>
      <c r="D12" s="107" t="s">
        <v>138</v>
      </c>
      <c r="E12" s="106" t="s">
        <v>139</v>
      </c>
      <c r="F12" s="106">
        <v>0</v>
      </c>
      <c r="G12" s="108">
        <f>+AOUT!L18</f>
        <v>0</v>
      </c>
    </row>
    <row r="13" spans="1:13" ht="15" x14ac:dyDescent="0.25">
      <c r="A13" s="105">
        <f>+AOUT!A19</f>
        <v>42960</v>
      </c>
      <c r="B13" s="106" t="s">
        <v>27</v>
      </c>
      <c r="C13" s="106" t="s">
        <v>28</v>
      </c>
      <c r="D13" s="107" t="s">
        <v>138</v>
      </c>
      <c r="E13" s="106" t="s">
        <v>139</v>
      </c>
      <c r="F13" s="106">
        <v>0</v>
      </c>
      <c r="G13" s="108">
        <f>+AOUT!L19</f>
        <v>0</v>
      </c>
    </row>
    <row r="14" spans="1:13" ht="15" x14ac:dyDescent="0.25">
      <c r="A14" s="105">
        <f>+AOUT!A20</f>
        <v>42961</v>
      </c>
      <c r="B14" s="106" t="s">
        <v>27</v>
      </c>
      <c r="C14" s="106" t="s">
        <v>28</v>
      </c>
      <c r="D14" s="107" t="s">
        <v>138</v>
      </c>
      <c r="E14" s="106" t="s">
        <v>139</v>
      </c>
      <c r="F14" s="106">
        <v>0</v>
      </c>
      <c r="G14" s="108">
        <f>+AOUT!L20</f>
        <v>0</v>
      </c>
    </row>
    <row r="15" spans="1:13" ht="15" x14ac:dyDescent="0.25">
      <c r="A15" s="105">
        <f>+AOUT!A21</f>
        <v>42962</v>
      </c>
      <c r="B15" s="106" t="s">
        <v>27</v>
      </c>
      <c r="C15" s="106" t="s">
        <v>28</v>
      </c>
      <c r="D15" s="107" t="s">
        <v>138</v>
      </c>
      <c r="E15" s="106" t="s">
        <v>139</v>
      </c>
      <c r="F15" s="106">
        <v>0</v>
      </c>
      <c r="G15" s="108">
        <f>+AOUT!L21</f>
        <v>0</v>
      </c>
    </row>
    <row r="16" spans="1:13" ht="15" x14ac:dyDescent="0.25">
      <c r="A16" s="105">
        <f>+AOUT!A22</f>
        <v>42963</v>
      </c>
      <c r="B16" s="106" t="s">
        <v>27</v>
      </c>
      <c r="C16" s="106" t="s">
        <v>28</v>
      </c>
      <c r="D16" s="107" t="s">
        <v>138</v>
      </c>
      <c r="E16" s="106" t="s">
        <v>139</v>
      </c>
      <c r="F16" s="106">
        <v>0</v>
      </c>
      <c r="G16" s="108">
        <f>+AOUT!L22</f>
        <v>0</v>
      </c>
    </row>
    <row r="17" spans="1:7" customFormat="1" ht="15" x14ac:dyDescent="0.25">
      <c r="A17" s="105">
        <f>+AOUT!A23</f>
        <v>42964</v>
      </c>
      <c r="B17" s="106" t="s">
        <v>27</v>
      </c>
      <c r="C17" s="106" t="s">
        <v>28</v>
      </c>
      <c r="D17" s="107" t="s">
        <v>138</v>
      </c>
      <c r="E17" s="106" t="s">
        <v>139</v>
      </c>
      <c r="F17" s="106">
        <v>0</v>
      </c>
      <c r="G17" s="108">
        <f>+AOUT!L23</f>
        <v>0</v>
      </c>
    </row>
    <row r="18" spans="1:7" customFormat="1" ht="15" x14ac:dyDescent="0.25">
      <c r="A18" s="105">
        <f>+AOUT!A24</f>
        <v>42965</v>
      </c>
      <c r="B18" s="106" t="s">
        <v>27</v>
      </c>
      <c r="C18" s="106" t="s">
        <v>28</v>
      </c>
      <c r="D18" s="107" t="s">
        <v>138</v>
      </c>
      <c r="E18" s="106" t="s">
        <v>139</v>
      </c>
      <c r="F18" s="106">
        <v>0</v>
      </c>
      <c r="G18" s="108">
        <f>+AOUT!L24</f>
        <v>0</v>
      </c>
    </row>
    <row r="19" spans="1:7" customFormat="1" ht="15" x14ac:dyDescent="0.25">
      <c r="A19" s="105">
        <f>+AOUT!A25</f>
        <v>42966</v>
      </c>
      <c r="B19" s="106" t="s">
        <v>27</v>
      </c>
      <c r="C19" s="106" t="s">
        <v>28</v>
      </c>
      <c r="D19" s="107" t="s">
        <v>138</v>
      </c>
      <c r="E19" s="106" t="s">
        <v>139</v>
      </c>
      <c r="F19" s="106">
        <v>0</v>
      </c>
      <c r="G19" s="108">
        <f>+AOUT!L25</f>
        <v>0</v>
      </c>
    </row>
    <row r="20" spans="1:7" customFormat="1" ht="15" x14ac:dyDescent="0.25">
      <c r="A20" s="105">
        <f>+AOUT!A26</f>
        <v>42967</v>
      </c>
      <c r="B20" s="106" t="s">
        <v>27</v>
      </c>
      <c r="C20" s="106" t="s">
        <v>28</v>
      </c>
      <c r="D20" s="107" t="s">
        <v>138</v>
      </c>
      <c r="E20" s="106" t="s">
        <v>139</v>
      </c>
      <c r="F20" s="106">
        <v>0</v>
      </c>
      <c r="G20" s="108">
        <f>+AOUT!L26</f>
        <v>0</v>
      </c>
    </row>
    <row r="21" spans="1:7" customFormat="1" ht="15" x14ac:dyDescent="0.25">
      <c r="A21" s="105">
        <f>+AOUT!A27</f>
        <v>42968</v>
      </c>
      <c r="B21" s="106" t="s">
        <v>27</v>
      </c>
      <c r="C21" s="106" t="s">
        <v>28</v>
      </c>
      <c r="D21" s="107" t="s">
        <v>138</v>
      </c>
      <c r="E21" s="106" t="s">
        <v>139</v>
      </c>
      <c r="F21" s="106">
        <v>0</v>
      </c>
      <c r="G21" s="108">
        <f>+AOUT!L27</f>
        <v>0</v>
      </c>
    </row>
    <row r="22" spans="1:7" customFormat="1" ht="15" x14ac:dyDescent="0.25">
      <c r="A22" s="105">
        <f>+AOUT!A28</f>
        <v>42969</v>
      </c>
      <c r="B22" s="106" t="s">
        <v>27</v>
      </c>
      <c r="C22" s="106" t="s">
        <v>28</v>
      </c>
      <c r="D22" s="107" t="s">
        <v>138</v>
      </c>
      <c r="E22" s="106" t="s">
        <v>139</v>
      </c>
      <c r="F22" s="106">
        <v>0</v>
      </c>
      <c r="G22" s="108">
        <f>+AOUT!L28</f>
        <v>0</v>
      </c>
    </row>
    <row r="23" spans="1:7" customFormat="1" ht="15" x14ac:dyDescent="0.25">
      <c r="A23" s="105">
        <f>+AOUT!A29</f>
        <v>42970</v>
      </c>
      <c r="B23" s="106" t="s">
        <v>27</v>
      </c>
      <c r="C23" s="106" t="s">
        <v>28</v>
      </c>
      <c r="D23" s="107" t="s">
        <v>138</v>
      </c>
      <c r="E23" s="106" t="s">
        <v>139</v>
      </c>
      <c r="F23" s="106">
        <v>0</v>
      </c>
      <c r="G23" s="108">
        <f>+AOUT!L29</f>
        <v>0</v>
      </c>
    </row>
    <row r="24" spans="1:7" customFormat="1" ht="15" x14ac:dyDescent="0.25">
      <c r="A24" s="105">
        <f>+AOUT!A30</f>
        <v>42971</v>
      </c>
      <c r="B24" s="106" t="s">
        <v>27</v>
      </c>
      <c r="C24" s="106" t="s">
        <v>28</v>
      </c>
      <c r="D24" s="107" t="s">
        <v>138</v>
      </c>
      <c r="E24" s="106" t="s">
        <v>139</v>
      </c>
      <c r="F24" s="106">
        <v>0</v>
      </c>
      <c r="G24" s="108">
        <f>+AOUT!L30</f>
        <v>0</v>
      </c>
    </row>
    <row r="25" spans="1:7" customFormat="1" ht="15" x14ac:dyDescent="0.25">
      <c r="A25" s="105">
        <f>+AOUT!A31</f>
        <v>42972</v>
      </c>
      <c r="B25" s="106" t="s">
        <v>27</v>
      </c>
      <c r="C25" s="106" t="s">
        <v>28</v>
      </c>
      <c r="D25" s="107" t="s">
        <v>138</v>
      </c>
      <c r="E25" s="106" t="s">
        <v>139</v>
      </c>
      <c r="F25" s="106">
        <v>0</v>
      </c>
      <c r="G25" s="108">
        <f>+AOUT!L31</f>
        <v>0</v>
      </c>
    </row>
    <row r="26" spans="1:7" customFormat="1" ht="15" x14ac:dyDescent="0.25">
      <c r="A26" s="105">
        <f>+AOUT!A32</f>
        <v>42973</v>
      </c>
      <c r="B26" s="106" t="s">
        <v>27</v>
      </c>
      <c r="C26" s="106" t="s">
        <v>28</v>
      </c>
      <c r="D26" s="107" t="s">
        <v>138</v>
      </c>
      <c r="E26" s="106" t="s">
        <v>139</v>
      </c>
      <c r="F26" s="106">
        <v>0</v>
      </c>
      <c r="G26" s="108">
        <f>+AOUT!L32</f>
        <v>0</v>
      </c>
    </row>
    <row r="27" spans="1:7" customFormat="1" ht="15" x14ac:dyDescent="0.25">
      <c r="A27" s="105">
        <f>+AOUT!A33</f>
        <v>42974</v>
      </c>
      <c r="B27" s="106" t="s">
        <v>27</v>
      </c>
      <c r="C27" s="106" t="s">
        <v>28</v>
      </c>
      <c r="D27" s="107" t="s">
        <v>138</v>
      </c>
      <c r="E27" s="106" t="s">
        <v>139</v>
      </c>
      <c r="F27" s="106">
        <v>0</v>
      </c>
      <c r="G27" s="108">
        <f>+AOUT!L33</f>
        <v>0</v>
      </c>
    </row>
    <row r="28" spans="1:7" customFormat="1" ht="15" x14ac:dyDescent="0.25">
      <c r="A28" s="105">
        <f>+AOUT!A34</f>
        <v>42975</v>
      </c>
      <c r="B28" s="106" t="s">
        <v>27</v>
      </c>
      <c r="C28" s="106" t="s">
        <v>28</v>
      </c>
      <c r="D28" s="107" t="s">
        <v>138</v>
      </c>
      <c r="E28" s="106" t="s">
        <v>139</v>
      </c>
      <c r="F28" s="106">
        <v>0</v>
      </c>
      <c r="G28" s="108">
        <f>+AOUT!L34</f>
        <v>0</v>
      </c>
    </row>
    <row r="29" spans="1:7" customFormat="1" ht="15" x14ac:dyDescent="0.25">
      <c r="A29" s="105">
        <f>+AOUT!A35</f>
        <v>42976</v>
      </c>
      <c r="B29" s="106" t="s">
        <v>27</v>
      </c>
      <c r="C29" s="106" t="s">
        <v>28</v>
      </c>
      <c r="D29" s="107" t="s">
        <v>138</v>
      </c>
      <c r="E29" s="106" t="s">
        <v>139</v>
      </c>
      <c r="F29" s="106">
        <v>0</v>
      </c>
      <c r="G29" s="108">
        <f>+AOUT!L35</f>
        <v>0</v>
      </c>
    </row>
    <row r="30" spans="1:7" customFormat="1" ht="15" x14ac:dyDescent="0.25">
      <c r="A30" s="105">
        <f>+AOUT!A36</f>
        <v>42977</v>
      </c>
      <c r="B30" s="106" t="s">
        <v>27</v>
      </c>
      <c r="C30" s="106" t="s">
        <v>28</v>
      </c>
      <c r="D30" s="107" t="s">
        <v>138</v>
      </c>
      <c r="E30" s="106" t="s">
        <v>139</v>
      </c>
      <c r="F30" s="106">
        <v>0</v>
      </c>
      <c r="G30" s="108">
        <f>+AOUT!L36</f>
        <v>0</v>
      </c>
    </row>
    <row r="31" spans="1:7" customFormat="1" ht="15" x14ac:dyDescent="0.25">
      <c r="A31" s="105">
        <f>+AOUT!A37</f>
        <v>42978</v>
      </c>
      <c r="B31" s="106" t="s">
        <v>27</v>
      </c>
      <c r="C31" s="106" t="s">
        <v>28</v>
      </c>
      <c r="D31" s="107" t="s">
        <v>138</v>
      </c>
      <c r="E31" s="106" t="s">
        <v>139</v>
      </c>
      <c r="F31" s="106">
        <v>0</v>
      </c>
      <c r="G31" s="108">
        <f>+AOUT!L37</f>
        <v>0</v>
      </c>
    </row>
    <row r="32" spans="1:7" customFormat="1" ht="15" x14ac:dyDescent="0.25">
      <c r="A32" s="105">
        <f>+AOUT!A7</f>
        <v>42948</v>
      </c>
      <c r="B32" s="106" t="s">
        <v>27</v>
      </c>
      <c r="C32" s="106">
        <v>580</v>
      </c>
      <c r="D32" s="107" t="s">
        <v>138</v>
      </c>
      <c r="E32" s="106" t="s">
        <v>45</v>
      </c>
      <c r="F32" s="108">
        <f>+AOUT!S7</f>
        <v>0</v>
      </c>
      <c r="G32" s="108">
        <f>+AOUT!L41</f>
        <v>0</v>
      </c>
    </row>
    <row r="33" spans="1:7" customFormat="1" ht="15" x14ac:dyDescent="0.25">
      <c r="A33" s="105">
        <f>+AOUT!A8</f>
        <v>42949</v>
      </c>
      <c r="B33" s="106" t="s">
        <v>27</v>
      </c>
      <c r="C33" s="106">
        <v>580</v>
      </c>
      <c r="D33" s="107" t="s">
        <v>138</v>
      </c>
      <c r="E33" s="106" t="s">
        <v>45</v>
      </c>
      <c r="F33" s="108">
        <f>+AOUT!S8</f>
        <v>0</v>
      </c>
      <c r="G33" s="108">
        <f>+AOUT!L42</f>
        <v>0</v>
      </c>
    </row>
    <row r="34" spans="1:7" customFormat="1" ht="15" x14ac:dyDescent="0.25">
      <c r="A34" s="105">
        <f>+AOUT!A9</f>
        <v>42950</v>
      </c>
      <c r="B34" s="106" t="s">
        <v>27</v>
      </c>
      <c r="C34" s="106">
        <v>580</v>
      </c>
      <c r="D34" s="107" t="s">
        <v>138</v>
      </c>
      <c r="E34" s="106" t="s">
        <v>45</v>
      </c>
      <c r="F34" s="108">
        <f>+AOUT!S9</f>
        <v>0</v>
      </c>
      <c r="G34" s="108">
        <f>+AOUT!L43</f>
        <v>0</v>
      </c>
    </row>
    <row r="35" spans="1:7" customFormat="1" ht="15" x14ac:dyDescent="0.25">
      <c r="A35" s="105">
        <f>+AOUT!A10</f>
        <v>42951</v>
      </c>
      <c r="B35" s="106" t="s">
        <v>27</v>
      </c>
      <c r="C35" s="106">
        <v>580</v>
      </c>
      <c r="D35" s="107" t="s">
        <v>138</v>
      </c>
      <c r="E35" s="106" t="s">
        <v>45</v>
      </c>
      <c r="F35" s="108">
        <f>+AOUT!S10</f>
        <v>0</v>
      </c>
      <c r="G35" s="108">
        <f>+AOUT!L44</f>
        <v>0</v>
      </c>
    </row>
    <row r="36" spans="1:7" customFormat="1" ht="15" x14ac:dyDescent="0.25">
      <c r="A36" s="105">
        <f>+AOUT!A11</f>
        <v>42952</v>
      </c>
      <c r="B36" s="106" t="s">
        <v>27</v>
      </c>
      <c r="C36" s="106">
        <v>580</v>
      </c>
      <c r="D36" s="107" t="s">
        <v>138</v>
      </c>
      <c r="E36" s="106" t="s">
        <v>45</v>
      </c>
      <c r="F36" s="108">
        <f>+AOUT!S11</f>
        <v>0</v>
      </c>
      <c r="G36" s="108">
        <f>+AOUT!L45</f>
        <v>0</v>
      </c>
    </row>
    <row r="37" spans="1:7" customFormat="1" ht="15" x14ac:dyDescent="0.25">
      <c r="A37" s="105">
        <f>+AOUT!A12</f>
        <v>42953</v>
      </c>
      <c r="B37" s="106" t="s">
        <v>27</v>
      </c>
      <c r="C37" s="106">
        <v>580</v>
      </c>
      <c r="D37" s="107" t="s">
        <v>138</v>
      </c>
      <c r="E37" s="106" t="s">
        <v>45</v>
      </c>
      <c r="F37" s="108">
        <f>+AOUT!S12</f>
        <v>0</v>
      </c>
      <c r="G37" s="108">
        <f>+AOUT!L46</f>
        <v>0</v>
      </c>
    </row>
    <row r="38" spans="1:7" customFormat="1" ht="15" x14ac:dyDescent="0.25">
      <c r="A38" s="105">
        <f>+AOUT!A13</f>
        <v>42954</v>
      </c>
      <c r="B38" s="106" t="s">
        <v>27</v>
      </c>
      <c r="C38" s="106">
        <v>580</v>
      </c>
      <c r="D38" s="107" t="s">
        <v>138</v>
      </c>
      <c r="E38" s="106" t="s">
        <v>45</v>
      </c>
      <c r="F38" s="108">
        <f>+AOUT!S13</f>
        <v>0</v>
      </c>
      <c r="G38" s="108">
        <f>+AOUT!L47</f>
        <v>0</v>
      </c>
    </row>
    <row r="39" spans="1:7" customFormat="1" ht="15" x14ac:dyDescent="0.25">
      <c r="A39" s="105">
        <f>+AOUT!A14</f>
        <v>42955</v>
      </c>
      <c r="B39" s="106" t="s">
        <v>27</v>
      </c>
      <c r="C39" s="106">
        <v>580</v>
      </c>
      <c r="D39" s="107" t="s">
        <v>138</v>
      </c>
      <c r="E39" s="106" t="s">
        <v>45</v>
      </c>
      <c r="F39" s="108">
        <f>+AOUT!S14</f>
        <v>0</v>
      </c>
      <c r="G39" s="108">
        <f>+AOUT!L48</f>
        <v>0</v>
      </c>
    </row>
    <row r="40" spans="1:7" customFormat="1" ht="15" x14ac:dyDescent="0.25">
      <c r="A40" s="105">
        <f>+AOUT!A15</f>
        <v>42956</v>
      </c>
      <c r="B40" s="106" t="s">
        <v>27</v>
      </c>
      <c r="C40" s="106">
        <v>580</v>
      </c>
      <c r="D40" s="107" t="s">
        <v>138</v>
      </c>
      <c r="E40" s="106" t="s">
        <v>45</v>
      </c>
      <c r="F40" s="108">
        <f>+AOUT!S15</f>
        <v>0</v>
      </c>
      <c r="G40" s="108">
        <f>+AOUT!L49</f>
        <v>0</v>
      </c>
    </row>
    <row r="41" spans="1:7" customFormat="1" ht="15" x14ac:dyDescent="0.25">
      <c r="A41" s="105">
        <f>+AOUT!A16</f>
        <v>42957</v>
      </c>
      <c r="B41" s="106" t="s">
        <v>27</v>
      </c>
      <c r="C41" s="106">
        <v>580</v>
      </c>
      <c r="D41" s="107" t="s">
        <v>138</v>
      </c>
      <c r="E41" s="106" t="s">
        <v>45</v>
      </c>
      <c r="F41" s="108">
        <f>+AOUT!S16</f>
        <v>0</v>
      </c>
      <c r="G41" s="108">
        <f>+AOUT!L50</f>
        <v>0</v>
      </c>
    </row>
    <row r="42" spans="1:7" customFormat="1" ht="15" x14ac:dyDescent="0.25">
      <c r="A42" s="105">
        <f>+AOUT!A17</f>
        <v>42958</v>
      </c>
      <c r="B42" s="106" t="s">
        <v>27</v>
      </c>
      <c r="C42" s="106">
        <v>580</v>
      </c>
      <c r="D42" s="107" t="s">
        <v>138</v>
      </c>
      <c r="E42" s="106" t="s">
        <v>45</v>
      </c>
      <c r="F42" s="108">
        <f>+AOUT!S17</f>
        <v>0</v>
      </c>
      <c r="G42" s="108">
        <f>+AOUT!L51</f>
        <v>0</v>
      </c>
    </row>
    <row r="43" spans="1:7" customFormat="1" ht="15" x14ac:dyDescent="0.25">
      <c r="A43" s="105">
        <f>+AOUT!A18</f>
        <v>42959</v>
      </c>
      <c r="B43" s="106" t="s">
        <v>27</v>
      </c>
      <c r="C43" s="106">
        <v>580</v>
      </c>
      <c r="D43" s="107" t="s">
        <v>138</v>
      </c>
      <c r="E43" s="106" t="s">
        <v>45</v>
      </c>
      <c r="F43" s="108">
        <f>+AOUT!S18</f>
        <v>0</v>
      </c>
      <c r="G43" s="108">
        <f>+AOUT!L52</f>
        <v>0</v>
      </c>
    </row>
    <row r="44" spans="1:7" customFormat="1" ht="15" x14ac:dyDescent="0.25">
      <c r="A44" s="105">
        <f>+AOUT!A19</f>
        <v>42960</v>
      </c>
      <c r="B44" s="106" t="s">
        <v>27</v>
      </c>
      <c r="C44" s="106">
        <v>580</v>
      </c>
      <c r="D44" s="107" t="s">
        <v>138</v>
      </c>
      <c r="E44" s="106" t="s">
        <v>45</v>
      </c>
      <c r="F44" s="108">
        <f>+AOUT!S19</f>
        <v>0</v>
      </c>
      <c r="G44" s="108">
        <f>+AOUT!L53</f>
        <v>0</v>
      </c>
    </row>
    <row r="45" spans="1:7" customFormat="1" ht="15" x14ac:dyDescent="0.25">
      <c r="A45" s="105">
        <f>+AOUT!A20</f>
        <v>42961</v>
      </c>
      <c r="B45" s="106" t="s">
        <v>27</v>
      </c>
      <c r="C45" s="106">
        <v>580</v>
      </c>
      <c r="D45" s="107" t="s">
        <v>138</v>
      </c>
      <c r="E45" s="106" t="s">
        <v>45</v>
      </c>
      <c r="F45" s="108">
        <f>+AOUT!S20</f>
        <v>0</v>
      </c>
      <c r="G45" s="108">
        <f>+AOUT!L54</f>
        <v>0</v>
      </c>
    </row>
    <row r="46" spans="1:7" customFormat="1" ht="15" x14ac:dyDescent="0.25">
      <c r="A46" s="105">
        <f>+AOUT!A21</f>
        <v>42962</v>
      </c>
      <c r="B46" s="106" t="s">
        <v>27</v>
      </c>
      <c r="C46" s="106">
        <v>580</v>
      </c>
      <c r="D46" s="107" t="s">
        <v>138</v>
      </c>
      <c r="E46" s="106" t="s">
        <v>45</v>
      </c>
      <c r="F46" s="108">
        <f>+AOUT!S21</f>
        <v>0</v>
      </c>
      <c r="G46" s="108">
        <f>+AOUT!L55</f>
        <v>0</v>
      </c>
    </row>
    <row r="47" spans="1:7" customFormat="1" ht="15" x14ac:dyDescent="0.25">
      <c r="A47" s="105">
        <f>+AOUT!A22</f>
        <v>42963</v>
      </c>
      <c r="B47" s="106" t="s">
        <v>27</v>
      </c>
      <c r="C47" s="106">
        <v>580</v>
      </c>
      <c r="D47" s="107" t="s">
        <v>138</v>
      </c>
      <c r="E47" s="106" t="s">
        <v>45</v>
      </c>
      <c r="F47" s="108">
        <f>+AOUT!S22</f>
        <v>0</v>
      </c>
      <c r="G47" s="108">
        <f>+AOUT!L56</f>
        <v>0</v>
      </c>
    </row>
    <row r="48" spans="1:7" customFormat="1" ht="15" x14ac:dyDescent="0.25">
      <c r="A48" s="105">
        <f>+AOUT!A23</f>
        <v>42964</v>
      </c>
      <c r="B48" s="106" t="s">
        <v>27</v>
      </c>
      <c r="C48" s="106">
        <v>580</v>
      </c>
      <c r="D48" s="107" t="s">
        <v>138</v>
      </c>
      <c r="E48" s="106" t="s">
        <v>45</v>
      </c>
      <c r="F48" s="108">
        <f>+AOUT!S23</f>
        <v>0</v>
      </c>
      <c r="G48" s="108">
        <f>+AOUT!L57</f>
        <v>0</v>
      </c>
    </row>
    <row r="49" spans="1:7" customFormat="1" ht="15" x14ac:dyDescent="0.25">
      <c r="A49" s="105">
        <f>+AOUT!A24</f>
        <v>42965</v>
      </c>
      <c r="B49" s="106" t="s">
        <v>27</v>
      </c>
      <c r="C49" s="106">
        <v>580</v>
      </c>
      <c r="D49" s="107" t="s">
        <v>138</v>
      </c>
      <c r="E49" s="106" t="s">
        <v>45</v>
      </c>
      <c r="F49" s="108">
        <f>+AOUT!S24</f>
        <v>0</v>
      </c>
      <c r="G49" s="108">
        <f>+AOUT!L58</f>
        <v>0</v>
      </c>
    </row>
    <row r="50" spans="1:7" customFormat="1" ht="15" x14ac:dyDescent="0.25">
      <c r="A50" s="105">
        <f>+AOUT!A25</f>
        <v>42966</v>
      </c>
      <c r="B50" s="106" t="s">
        <v>27</v>
      </c>
      <c r="C50" s="106">
        <v>580</v>
      </c>
      <c r="D50" s="107" t="s">
        <v>138</v>
      </c>
      <c r="E50" s="106" t="s">
        <v>45</v>
      </c>
      <c r="F50" s="108">
        <f>+AOUT!S25</f>
        <v>0</v>
      </c>
      <c r="G50" s="108">
        <f>+AOUT!L59</f>
        <v>0</v>
      </c>
    </row>
    <row r="51" spans="1:7" customFormat="1" ht="15" x14ac:dyDescent="0.25">
      <c r="A51" s="105">
        <f>+AOUT!A26</f>
        <v>42967</v>
      </c>
      <c r="B51" s="106" t="s">
        <v>27</v>
      </c>
      <c r="C51" s="106">
        <v>580</v>
      </c>
      <c r="D51" s="107" t="s">
        <v>138</v>
      </c>
      <c r="E51" s="106" t="s">
        <v>45</v>
      </c>
      <c r="F51" s="108">
        <f>+AOUT!S26</f>
        <v>0</v>
      </c>
      <c r="G51" s="108">
        <f>+AOUT!L60</f>
        <v>0</v>
      </c>
    </row>
    <row r="52" spans="1:7" customFormat="1" ht="15" x14ac:dyDescent="0.25">
      <c r="A52" s="105">
        <f>+AOUT!A27</f>
        <v>42968</v>
      </c>
      <c r="B52" s="106" t="s">
        <v>27</v>
      </c>
      <c r="C52" s="106">
        <v>580</v>
      </c>
      <c r="D52" s="107" t="s">
        <v>138</v>
      </c>
      <c r="E52" s="106" t="s">
        <v>45</v>
      </c>
      <c r="F52" s="108">
        <f>+AOUT!S27</f>
        <v>0</v>
      </c>
      <c r="G52" s="108">
        <f>+AOUT!L61</f>
        <v>0</v>
      </c>
    </row>
    <row r="53" spans="1:7" customFormat="1" ht="15" x14ac:dyDescent="0.25">
      <c r="A53" s="105">
        <f>+AOUT!A28</f>
        <v>42969</v>
      </c>
      <c r="B53" s="106" t="s">
        <v>27</v>
      </c>
      <c r="C53" s="106">
        <v>580</v>
      </c>
      <c r="D53" s="107" t="s">
        <v>138</v>
      </c>
      <c r="E53" s="106" t="s">
        <v>45</v>
      </c>
      <c r="F53" s="108">
        <f>+AOUT!S28</f>
        <v>0</v>
      </c>
      <c r="G53" s="108">
        <f>+AOUT!L62</f>
        <v>0</v>
      </c>
    </row>
    <row r="54" spans="1:7" customFormat="1" ht="15" x14ac:dyDescent="0.25">
      <c r="A54" s="105">
        <f>+AOUT!A29</f>
        <v>42970</v>
      </c>
      <c r="B54" s="106" t="s">
        <v>27</v>
      </c>
      <c r="C54" s="106">
        <v>580</v>
      </c>
      <c r="D54" s="107" t="s">
        <v>138</v>
      </c>
      <c r="E54" s="106" t="s">
        <v>45</v>
      </c>
      <c r="F54" s="108">
        <f>+AOUT!S29</f>
        <v>0</v>
      </c>
      <c r="G54" s="108">
        <f>+AOUT!L63</f>
        <v>0</v>
      </c>
    </row>
    <row r="55" spans="1:7" customFormat="1" ht="15" x14ac:dyDescent="0.25">
      <c r="A55" s="105">
        <f>+AOUT!A30</f>
        <v>42971</v>
      </c>
      <c r="B55" s="106" t="s">
        <v>27</v>
      </c>
      <c r="C55" s="106">
        <v>580</v>
      </c>
      <c r="D55" s="107" t="s">
        <v>138</v>
      </c>
      <c r="E55" s="106" t="s">
        <v>45</v>
      </c>
      <c r="F55" s="108">
        <f>+AOUT!S30</f>
        <v>0</v>
      </c>
      <c r="G55" s="108">
        <f>+AOUT!L64</f>
        <v>0</v>
      </c>
    </row>
    <row r="56" spans="1:7" customFormat="1" ht="15" x14ac:dyDescent="0.25">
      <c r="A56" s="105">
        <f>+AOUT!A31</f>
        <v>42972</v>
      </c>
      <c r="B56" s="106" t="s">
        <v>27</v>
      </c>
      <c r="C56" s="106">
        <v>580</v>
      </c>
      <c r="D56" s="107" t="s">
        <v>138</v>
      </c>
      <c r="E56" s="106" t="s">
        <v>45</v>
      </c>
      <c r="F56" s="108">
        <f>+AOUT!S31</f>
        <v>0</v>
      </c>
      <c r="G56" s="108">
        <f>+AOUT!L65</f>
        <v>0</v>
      </c>
    </row>
    <row r="57" spans="1:7" customFormat="1" ht="15" x14ac:dyDescent="0.25">
      <c r="A57" s="105">
        <f>+AOUT!A32</f>
        <v>42973</v>
      </c>
      <c r="B57" s="106" t="s">
        <v>27</v>
      </c>
      <c r="C57" s="106">
        <v>580</v>
      </c>
      <c r="D57" s="107" t="s">
        <v>138</v>
      </c>
      <c r="E57" s="106" t="s">
        <v>45</v>
      </c>
      <c r="F57" s="108">
        <f>+AOUT!S32</f>
        <v>0</v>
      </c>
      <c r="G57" s="108">
        <f>+AOUT!L66</f>
        <v>0</v>
      </c>
    </row>
    <row r="58" spans="1:7" customFormat="1" ht="15" x14ac:dyDescent="0.25">
      <c r="A58" s="105">
        <f>+AOUT!A33</f>
        <v>42974</v>
      </c>
      <c r="B58" s="106" t="s">
        <v>27</v>
      </c>
      <c r="C58" s="106">
        <v>580</v>
      </c>
      <c r="D58" s="107" t="s">
        <v>138</v>
      </c>
      <c r="E58" s="106" t="s">
        <v>45</v>
      </c>
      <c r="F58" s="108">
        <f>+AOUT!S33</f>
        <v>0</v>
      </c>
      <c r="G58" s="108">
        <f>+AOUT!L67</f>
        <v>0</v>
      </c>
    </row>
    <row r="59" spans="1:7" customFormat="1" ht="15" x14ac:dyDescent="0.25">
      <c r="A59" s="105">
        <f>+AOUT!A34</f>
        <v>42975</v>
      </c>
      <c r="B59" s="106" t="s">
        <v>27</v>
      </c>
      <c r="C59" s="106">
        <v>580</v>
      </c>
      <c r="D59" s="107" t="s">
        <v>138</v>
      </c>
      <c r="E59" s="106" t="s">
        <v>45</v>
      </c>
      <c r="F59" s="108">
        <f>+AOUT!S34</f>
        <v>0</v>
      </c>
      <c r="G59" s="108">
        <f>+AOUT!L68</f>
        <v>0</v>
      </c>
    </row>
    <row r="60" spans="1:7" customFormat="1" ht="15" x14ac:dyDescent="0.25">
      <c r="A60" s="105">
        <f>+AOUT!A35</f>
        <v>42976</v>
      </c>
      <c r="B60" s="106" t="s">
        <v>27</v>
      </c>
      <c r="C60" s="106">
        <v>580</v>
      </c>
      <c r="D60" s="107" t="s">
        <v>138</v>
      </c>
      <c r="E60" s="106" t="s">
        <v>45</v>
      </c>
      <c r="F60" s="108">
        <f>+AOUT!S35</f>
        <v>0</v>
      </c>
      <c r="G60" s="108">
        <f>+AOUT!L69</f>
        <v>0</v>
      </c>
    </row>
    <row r="61" spans="1:7" customFormat="1" ht="15" x14ac:dyDescent="0.25">
      <c r="A61" s="105">
        <f>+AOUT!A36</f>
        <v>42977</v>
      </c>
      <c r="B61" s="106" t="s">
        <v>27</v>
      </c>
      <c r="C61" s="106">
        <v>580</v>
      </c>
      <c r="D61" s="107" t="s">
        <v>138</v>
      </c>
      <c r="E61" s="106" t="s">
        <v>45</v>
      </c>
      <c r="F61" s="108">
        <f>+AOUT!S36</f>
        <v>0</v>
      </c>
      <c r="G61" s="108">
        <f>+AOUT!L70</f>
        <v>0</v>
      </c>
    </row>
    <row r="62" spans="1:7" customFormat="1" ht="15" x14ac:dyDescent="0.25">
      <c r="A62" s="105">
        <f>+AOUT!A37</f>
        <v>42978</v>
      </c>
      <c r="B62" s="106" t="s">
        <v>27</v>
      </c>
      <c r="C62" s="106">
        <v>580</v>
      </c>
      <c r="D62" s="107" t="s">
        <v>138</v>
      </c>
      <c r="E62" s="106" t="s">
        <v>45</v>
      </c>
      <c r="F62" s="108">
        <f>+AOUT!S37</f>
        <v>0</v>
      </c>
      <c r="G62" s="108">
        <f>+AOUT!L71</f>
        <v>0</v>
      </c>
    </row>
    <row r="63" spans="1:7" customFormat="1" ht="15" x14ac:dyDescent="0.25">
      <c r="A63" s="105">
        <f>+AOUT!A7</f>
        <v>42948</v>
      </c>
      <c r="B63" s="106" t="s">
        <v>27</v>
      </c>
      <c r="C63" s="106" t="s">
        <v>44</v>
      </c>
      <c r="D63" s="107" t="s">
        <v>138</v>
      </c>
      <c r="E63" s="108">
        <f>+AOUT!W7</f>
        <v>0</v>
      </c>
      <c r="F63" s="108">
        <f>+AOUT!X7</f>
        <v>0</v>
      </c>
      <c r="G63" s="108">
        <f>+AOUT!L75</f>
        <v>0</v>
      </c>
    </row>
    <row r="64" spans="1:7" customFormat="1" ht="15" x14ac:dyDescent="0.25">
      <c r="A64" s="105">
        <f>+AOUT!A8</f>
        <v>42949</v>
      </c>
      <c r="B64" s="106" t="s">
        <v>27</v>
      </c>
      <c r="C64" s="106" t="s">
        <v>44</v>
      </c>
      <c r="D64" s="107" t="s">
        <v>138</v>
      </c>
      <c r="E64" s="108">
        <f>+AOUT!W8</f>
        <v>0</v>
      </c>
      <c r="F64" s="108">
        <f>+AOUT!X8</f>
        <v>0</v>
      </c>
      <c r="G64" s="108">
        <f>+AOUT!L76</f>
        <v>0</v>
      </c>
    </row>
    <row r="65" spans="1:7" customFormat="1" ht="15" x14ac:dyDescent="0.25">
      <c r="A65" s="105">
        <f>+AOUT!A9</f>
        <v>42950</v>
      </c>
      <c r="B65" s="106" t="s">
        <v>27</v>
      </c>
      <c r="C65" s="106" t="s">
        <v>44</v>
      </c>
      <c r="D65" s="107" t="s">
        <v>138</v>
      </c>
      <c r="E65" s="108">
        <f>+AOUT!W9</f>
        <v>0</v>
      </c>
      <c r="F65" s="108">
        <f>+AOUT!X9</f>
        <v>0</v>
      </c>
      <c r="G65" s="108">
        <f>+AOUT!L77</f>
        <v>0</v>
      </c>
    </row>
    <row r="66" spans="1:7" customFormat="1" ht="15" x14ac:dyDescent="0.25">
      <c r="A66" s="105">
        <f>+AOUT!A10</f>
        <v>42951</v>
      </c>
      <c r="B66" s="106" t="s">
        <v>27</v>
      </c>
      <c r="C66" s="106" t="s">
        <v>44</v>
      </c>
      <c r="D66" s="107" t="s">
        <v>138</v>
      </c>
      <c r="E66" s="108">
        <f>+AOUT!W10</f>
        <v>0</v>
      </c>
      <c r="F66" s="108">
        <f>+AOUT!X10</f>
        <v>0</v>
      </c>
      <c r="G66" s="108">
        <f>+AOUT!L78</f>
        <v>0</v>
      </c>
    </row>
    <row r="67" spans="1:7" customFormat="1" ht="15" x14ac:dyDescent="0.25">
      <c r="A67" s="105">
        <f>+AOUT!A11</f>
        <v>42952</v>
      </c>
      <c r="B67" s="106" t="s">
        <v>27</v>
      </c>
      <c r="C67" s="106" t="s">
        <v>44</v>
      </c>
      <c r="D67" s="107" t="s">
        <v>138</v>
      </c>
      <c r="E67" s="108">
        <f>+AOUT!W11</f>
        <v>0</v>
      </c>
      <c r="F67" s="108">
        <f>+AOUT!X11</f>
        <v>0</v>
      </c>
      <c r="G67" s="108">
        <f>+AOUT!L79</f>
        <v>0</v>
      </c>
    </row>
    <row r="68" spans="1:7" customFormat="1" ht="15" x14ac:dyDescent="0.25">
      <c r="A68" s="105">
        <f>+AOUT!A12</f>
        <v>42953</v>
      </c>
      <c r="B68" s="106" t="s">
        <v>27</v>
      </c>
      <c r="C68" s="106" t="s">
        <v>44</v>
      </c>
      <c r="D68" s="107" t="s">
        <v>138</v>
      </c>
      <c r="E68" s="108">
        <f>+AOUT!W12</f>
        <v>0</v>
      </c>
      <c r="F68" s="108">
        <f>+AOUT!X12</f>
        <v>0</v>
      </c>
      <c r="G68" s="108">
        <f>+AOUT!L80</f>
        <v>0</v>
      </c>
    </row>
    <row r="69" spans="1:7" customFormat="1" ht="15" x14ac:dyDescent="0.25">
      <c r="A69" s="105">
        <f>+AOUT!A13</f>
        <v>42954</v>
      </c>
      <c r="B69" s="106" t="s">
        <v>27</v>
      </c>
      <c r="C69" s="106" t="s">
        <v>44</v>
      </c>
      <c r="D69" s="107" t="s">
        <v>138</v>
      </c>
      <c r="E69" s="108">
        <f>+AOUT!W13</f>
        <v>0</v>
      </c>
      <c r="F69" s="108">
        <f>+AOUT!X13</f>
        <v>0</v>
      </c>
      <c r="G69" s="108">
        <f>+AOUT!L81</f>
        <v>0</v>
      </c>
    </row>
    <row r="70" spans="1:7" customFormat="1" ht="15" x14ac:dyDescent="0.25">
      <c r="A70" s="105">
        <f>+AOUT!A14</f>
        <v>42955</v>
      </c>
      <c r="B70" s="106" t="s">
        <v>27</v>
      </c>
      <c r="C70" s="106" t="s">
        <v>44</v>
      </c>
      <c r="D70" s="107" t="s">
        <v>138</v>
      </c>
      <c r="E70" s="108">
        <f>+AOUT!W14</f>
        <v>0</v>
      </c>
      <c r="F70" s="108">
        <f>+AOUT!X14</f>
        <v>0</v>
      </c>
      <c r="G70" s="108">
        <f>+AOUT!L82</f>
        <v>0</v>
      </c>
    </row>
    <row r="71" spans="1:7" customFormat="1" ht="15" x14ac:dyDescent="0.25">
      <c r="A71" s="105">
        <f>+AOUT!A15</f>
        <v>42956</v>
      </c>
      <c r="B71" s="106" t="s">
        <v>27</v>
      </c>
      <c r="C71" s="106" t="s">
        <v>44</v>
      </c>
      <c r="D71" s="107" t="s">
        <v>138</v>
      </c>
      <c r="E71" s="108">
        <f>+AOUT!W15</f>
        <v>0</v>
      </c>
      <c r="F71" s="108">
        <f>+AOUT!X15</f>
        <v>0</v>
      </c>
      <c r="G71" s="108">
        <f>+AOUT!L83</f>
        <v>0</v>
      </c>
    </row>
    <row r="72" spans="1:7" customFormat="1" ht="15" x14ac:dyDescent="0.25">
      <c r="A72" s="105">
        <f>+AOUT!A16</f>
        <v>42957</v>
      </c>
      <c r="B72" s="106" t="s">
        <v>27</v>
      </c>
      <c r="C72" s="106" t="s">
        <v>44</v>
      </c>
      <c r="D72" s="107" t="s">
        <v>138</v>
      </c>
      <c r="E72" s="108">
        <f>+AOUT!W16</f>
        <v>0</v>
      </c>
      <c r="F72" s="108">
        <f>+AOUT!X16</f>
        <v>0</v>
      </c>
      <c r="G72" s="108">
        <f>+AOUT!L84</f>
        <v>0</v>
      </c>
    </row>
    <row r="73" spans="1:7" customFormat="1" ht="15" x14ac:dyDescent="0.25">
      <c r="A73" s="105">
        <f>+AOUT!A17</f>
        <v>42958</v>
      </c>
      <c r="B73" s="106" t="s">
        <v>27</v>
      </c>
      <c r="C73" s="106" t="s">
        <v>44</v>
      </c>
      <c r="D73" s="107" t="s">
        <v>138</v>
      </c>
      <c r="E73" s="108">
        <f>+AOUT!W17</f>
        <v>0</v>
      </c>
      <c r="F73" s="108">
        <f>+AOUT!X17</f>
        <v>0</v>
      </c>
      <c r="G73" s="108">
        <f>+AOUT!L85</f>
        <v>0</v>
      </c>
    </row>
    <row r="74" spans="1:7" customFormat="1" ht="15" x14ac:dyDescent="0.25">
      <c r="A74" s="105">
        <f>+AOUT!A18</f>
        <v>42959</v>
      </c>
      <c r="B74" s="106" t="s">
        <v>27</v>
      </c>
      <c r="C74" s="106" t="s">
        <v>44</v>
      </c>
      <c r="D74" s="107" t="s">
        <v>138</v>
      </c>
      <c r="E74" s="108">
        <f>+AOUT!W18</f>
        <v>0</v>
      </c>
      <c r="F74" s="108">
        <f>+AOUT!X18</f>
        <v>0</v>
      </c>
      <c r="G74" s="108">
        <f>+AOUT!L86</f>
        <v>0</v>
      </c>
    </row>
    <row r="75" spans="1:7" customFormat="1" ht="15" x14ac:dyDescent="0.25">
      <c r="A75" s="105">
        <f>+AOUT!A19</f>
        <v>42960</v>
      </c>
      <c r="B75" s="106" t="s">
        <v>27</v>
      </c>
      <c r="C75" s="106" t="s">
        <v>44</v>
      </c>
      <c r="D75" s="107" t="s">
        <v>138</v>
      </c>
      <c r="E75" s="108">
        <f>+AOUT!W19</f>
        <v>0</v>
      </c>
      <c r="F75" s="108">
        <f>+AOUT!X19</f>
        <v>0</v>
      </c>
      <c r="G75" s="108">
        <f>+AOUT!L87</f>
        <v>0</v>
      </c>
    </row>
    <row r="76" spans="1:7" customFormat="1" ht="15" x14ac:dyDescent="0.25">
      <c r="A76" s="105">
        <f>+AOUT!A20</f>
        <v>42961</v>
      </c>
      <c r="B76" s="106" t="s">
        <v>27</v>
      </c>
      <c r="C76" s="106" t="s">
        <v>44</v>
      </c>
      <c r="D76" s="107" t="s">
        <v>138</v>
      </c>
      <c r="E76" s="108">
        <f>+AOUT!W20</f>
        <v>0</v>
      </c>
      <c r="F76" s="108">
        <f>+AOUT!X20</f>
        <v>0</v>
      </c>
      <c r="G76" s="108">
        <f>+AOUT!L88</f>
        <v>0</v>
      </c>
    </row>
    <row r="77" spans="1:7" customFormat="1" ht="15" x14ac:dyDescent="0.25">
      <c r="A77" s="105">
        <f>+AOUT!A21</f>
        <v>42962</v>
      </c>
      <c r="B77" s="106" t="s">
        <v>27</v>
      </c>
      <c r="C77" s="106" t="s">
        <v>44</v>
      </c>
      <c r="D77" s="107" t="s">
        <v>138</v>
      </c>
      <c r="E77" s="108">
        <f>+AOUT!W21</f>
        <v>0</v>
      </c>
      <c r="F77" s="108">
        <f>+AOUT!X21</f>
        <v>0</v>
      </c>
      <c r="G77" s="108">
        <f>+AOUT!L89</f>
        <v>0</v>
      </c>
    </row>
    <row r="78" spans="1:7" customFormat="1" ht="15" x14ac:dyDescent="0.25">
      <c r="A78" s="105">
        <f>+AOUT!A22</f>
        <v>42963</v>
      </c>
      <c r="B78" s="106" t="s">
        <v>27</v>
      </c>
      <c r="C78" s="106" t="s">
        <v>44</v>
      </c>
      <c r="D78" s="107" t="s">
        <v>138</v>
      </c>
      <c r="E78" s="108">
        <f>+AOUT!W22</f>
        <v>0</v>
      </c>
      <c r="F78" s="108">
        <f>+AOUT!X22</f>
        <v>0</v>
      </c>
      <c r="G78" s="108">
        <f>+AOUT!L90</f>
        <v>0</v>
      </c>
    </row>
    <row r="79" spans="1:7" customFormat="1" ht="15" x14ac:dyDescent="0.25">
      <c r="A79" s="105">
        <f>+AOUT!A23</f>
        <v>42964</v>
      </c>
      <c r="B79" s="106" t="s">
        <v>27</v>
      </c>
      <c r="C79" s="106" t="s">
        <v>44</v>
      </c>
      <c r="D79" s="107" t="s">
        <v>138</v>
      </c>
      <c r="E79" s="108">
        <f>+AOUT!W23</f>
        <v>0</v>
      </c>
      <c r="F79" s="108">
        <f>+AOUT!X23</f>
        <v>0</v>
      </c>
      <c r="G79" s="108">
        <f>+AOUT!L91</f>
        <v>0</v>
      </c>
    </row>
    <row r="80" spans="1:7" customFormat="1" ht="15" x14ac:dyDescent="0.25">
      <c r="A80" s="105">
        <f>+AOUT!A24</f>
        <v>42965</v>
      </c>
      <c r="B80" s="106" t="s">
        <v>27</v>
      </c>
      <c r="C80" s="106" t="s">
        <v>44</v>
      </c>
      <c r="D80" s="107" t="s">
        <v>138</v>
      </c>
      <c r="E80" s="108">
        <f>+AOUT!W24</f>
        <v>0</v>
      </c>
      <c r="F80" s="108">
        <f>+AOUT!X24</f>
        <v>0</v>
      </c>
      <c r="G80" s="108">
        <f>+AOUT!L92</f>
        <v>0</v>
      </c>
    </row>
    <row r="81" spans="1:7" customFormat="1" ht="15" x14ac:dyDescent="0.25">
      <c r="A81" s="105">
        <f>+AOUT!A25</f>
        <v>42966</v>
      </c>
      <c r="B81" s="106" t="s">
        <v>27</v>
      </c>
      <c r="C81" s="106" t="s">
        <v>44</v>
      </c>
      <c r="D81" s="107" t="s">
        <v>138</v>
      </c>
      <c r="E81" s="108">
        <f>+AOUT!W25</f>
        <v>0</v>
      </c>
      <c r="F81" s="108">
        <f>+AOUT!X25</f>
        <v>0</v>
      </c>
      <c r="G81" s="108">
        <f>+AOUT!L93</f>
        <v>0</v>
      </c>
    </row>
    <row r="82" spans="1:7" customFormat="1" ht="15" x14ac:dyDescent="0.25">
      <c r="A82" s="105">
        <f>+AOUT!A26</f>
        <v>42967</v>
      </c>
      <c r="B82" s="106" t="s">
        <v>27</v>
      </c>
      <c r="C82" s="106" t="s">
        <v>44</v>
      </c>
      <c r="D82" s="107" t="s">
        <v>138</v>
      </c>
      <c r="E82" s="108">
        <f>+AOUT!W26</f>
        <v>0</v>
      </c>
      <c r="F82" s="108">
        <f>+AOUT!X26</f>
        <v>0</v>
      </c>
      <c r="G82" s="108">
        <f>+AOUT!L94</f>
        <v>0</v>
      </c>
    </row>
    <row r="83" spans="1:7" customFormat="1" ht="15" x14ac:dyDescent="0.25">
      <c r="A83" s="105">
        <f>+AOUT!A27</f>
        <v>42968</v>
      </c>
      <c r="B83" s="106" t="s">
        <v>27</v>
      </c>
      <c r="C83" s="106" t="s">
        <v>44</v>
      </c>
      <c r="D83" s="107" t="s">
        <v>138</v>
      </c>
      <c r="E83" s="108">
        <f>+AOUT!W27</f>
        <v>0</v>
      </c>
      <c r="F83" s="108">
        <f>+AOUT!X27</f>
        <v>0</v>
      </c>
      <c r="G83" s="108">
        <f>+AOUT!L95</f>
        <v>0</v>
      </c>
    </row>
    <row r="84" spans="1:7" customFormat="1" ht="15" x14ac:dyDescent="0.25">
      <c r="A84" s="105">
        <f>+AOUT!A28</f>
        <v>42969</v>
      </c>
      <c r="B84" s="106" t="s">
        <v>27</v>
      </c>
      <c r="C84" s="106" t="s">
        <v>44</v>
      </c>
      <c r="D84" s="107" t="s">
        <v>138</v>
      </c>
      <c r="E84" s="108">
        <f>+AOUT!W28</f>
        <v>0</v>
      </c>
      <c r="F84" s="108">
        <f>+AOUT!X28</f>
        <v>0</v>
      </c>
      <c r="G84" s="108">
        <f>+AOUT!L96</f>
        <v>0</v>
      </c>
    </row>
    <row r="85" spans="1:7" customFormat="1" ht="15" x14ac:dyDescent="0.25">
      <c r="A85" s="105">
        <f>+AOUT!A29</f>
        <v>42970</v>
      </c>
      <c r="B85" s="106" t="s">
        <v>27</v>
      </c>
      <c r="C85" s="106" t="s">
        <v>44</v>
      </c>
      <c r="D85" s="107" t="s">
        <v>138</v>
      </c>
      <c r="E85" s="108">
        <f>+AOUT!W29</f>
        <v>0</v>
      </c>
      <c r="F85" s="108">
        <f>+AOUT!X29</f>
        <v>0</v>
      </c>
      <c r="G85" s="108">
        <f>+AOUT!L97</f>
        <v>0</v>
      </c>
    </row>
    <row r="86" spans="1:7" customFormat="1" ht="15" x14ac:dyDescent="0.25">
      <c r="A86" s="105">
        <f>+AOUT!A30</f>
        <v>42971</v>
      </c>
      <c r="B86" s="106" t="s">
        <v>27</v>
      </c>
      <c r="C86" s="106" t="s">
        <v>44</v>
      </c>
      <c r="D86" s="107" t="s">
        <v>138</v>
      </c>
      <c r="E86" s="108">
        <f>+AOUT!W30</f>
        <v>0</v>
      </c>
      <c r="F86" s="108">
        <f>+AOUT!X30</f>
        <v>0</v>
      </c>
      <c r="G86" s="108">
        <f>+AOUT!L98</f>
        <v>0</v>
      </c>
    </row>
    <row r="87" spans="1:7" customFormat="1" ht="15" x14ac:dyDescent="0.25">
      <c r="A87" s="105">
        <f>+AOUT!A31</f>
        <v>42972</v>
      </c>
      <c r="B87" s="106" t="s">
        <v>27</v>
      </c>
      <c r="C87" s="106" t="s">
        <v>44</v>
      </c>
      <c r="D87" s="107" t="s">
        <v>138</v>
      </c>
      <c r="E87" s="108">
        <f>+AOUT!W31</f>
        <v>0</v>
      </c>
      <c r="F87" s="108">
        <f>+AOUT!X31</f>
        <v>0</v>
      </c>
      <c r="G87" s="108">
        <f>+AOUT!L99</f>
        <v>0</v>
      </c>
    </row>
    <row r="88" spans="1:7" customFormat="1" ht="15" x14ac:dyDescent="0.25">
      <c r="A88" s="105">
        <f>+AOUT!A32</f>
        <v>42973</v>
      </c>
      <c r="B88" s="106" t="s">
        <v>27</v>
      </c>
      <c r="C88" s="106" t="s">
        <v>44</v>
      </c>
      <c r="D88" s="107" t="s">
        <v>138</v>
      </c>
      <c r="E88" s="108">
        <f>+AOUT!W32</f>
        <v>0</v>
      </c>
      <c r="F88" s="108">
        <f>+AOUT!X32</f>
        <v>0</v>
      </c>
      <c r="G88" s="108">
        <f>+AOUT!L100</f>
        <v>0</v>
      </c>
    </row>
    <row r="89" spans="1:7" customFormat="1" ht="15" x14ac:dyDescent="0.25">
      <c r="A89" s="105">
        <f>+AOUT!A33</f>
        <v>42974</v>
      </c>
      <c r="B89" s="106" t="s">
        <v>27</v>
      </c>
      <c r="C89" s="106" t="s">
        <v>44</v>
      </c>
      <c r="D89" s="107" t="s">
        <v>138</v>
      </c>
      <c r="E89" s="108">
        <f>+AOUT!W33</f>
        <v>0</v>
      </c>
      <c r="F89" s="108">
        <f>+AOUT!X33</f>
        <v>0</v>
      </c>
      <c r="G89" s="108">
        <f>+AOUT!L101</f>
        <v>0</v>
      </c>
    </row>
    <row r="90" spans="1:7" customFormat="1" ht="15" x14ac:dyDescent="0.25">
      <c r="A90" s="105">
        <f>+AOUT!A34</f>
        <v>42975</v>
      </c>
      <c r="B90" s="106" t="s">
        <v>27</v>
      </c>
      <c r="C90" s="106" t="s">
        <v>44</v>
      </c>
      <c r="D90" s="107" t="s">
        <v>138</v>
      </c>
      <c r="E90" s="108">
        <f>+AOUT!W34</f>
        <v>0</v>
      </c>
      <c r="F90" s="108">
        <f>+AOUT!X34</f>
        <v>0</v>
      </c>
      <c r="G90" s="108">
        <f>+AOUT!L102</f>
        <v>0</v>
      </c>
    </row>
    <row r="91" spans="1:7" customFormat="1" ht="15" x14ac:dyDescent="0.25">
      <c r="A91" s="105">
        <f>+AOUT!A35</f>
        <v>42976</v>
      </c>
      <c r="B91" s="106" t="s">
        <v>27</v>
      </c>
      <c r="C91" s="106" t="s">
        <v>44</v>
      </c>
      <c r="D91" s="107" t="s">
        <v>138</v>
      </c>
      <c r="E91" s="108">
        <f>+AOUT!W35</f>
        <v>0</v>
      </c>
      <c r="F91" s="108">
        <f>+AOUT!X35</f>
        <v>0</v>
      </c>
      <c r="G91" s="108">
        <f>+AOUT!L103</f>
        <v>0</v>
      </c>
    </row>
    <row r="92" spans="1:7" customFormat="1" ht="15" x14ac:dyDescent="0.25">
      <c r="A92" s="105">
        <f>+AOUT!A36</f>
        <v>42977</v>
      </c>
      <c r="B92" s="106" t="s">
        <v>27</v>
      </c>
      <c r="C92" s="106" t="s">
        <v>44</v>
      </c>
      <c r="D92" s="107" t="s">
        <v>138</v>
      </c>
      <c r="E92" s="108">
        <f>+AOUT!W36</f>
        <v>0</v>
      </c>
      <c r="F92" s="108">
        <f>+AOUT!X36</f>
        <v>0</v>
      </c>
      <c r="G92" s="108">
        <f>+AOUT!L104</f>
        <v>0</v>
      </c>
    </row>
    <row r="93" spans="1:7" customFormat="1" ht="15" x14ac:dyDescent="0.25">
      <c r="A93" s="105">
        <f>+AOUT!A37</f>
        <v>42978</v>
      </c>
      <c r="B93" s="106" t="s">
        <v>27</v>
      </c>
      <c r="C93" s="106" t="s">
        <v>44</v>
      </c>
      <c r="D93" s="107" t="s">
        <v>138</v>
      </c>
      <c r="E93" s="108">
        <f>+AOUT!W37</f>
        <v>0</v>
      </c>
      <c r="F93" s="108">
        <f>+AOUT!X37</f>
        <v>0</v>
      </c>
      <c r="G93" s="108">
        <f>+AOUT!L105</f>
        <v>0</v>
      </c>
    </row>
    <row r="94" spans="1:7" customFormat="1" ht="15" x14ac:dyDescent="0.25">
      <c r="A94" s="105">
        <f>+AOUT!A37</f>
        <v>42978</v>
      </c>
      <c r="B94" s="106" t="s">
        <v>27</v>
      </c>
      <c r="C94" s="106">
        <v>530</v>
      </c>
      <c r="D94" s="107" t="s">
        <v>30</v>
      </c>
      <c r="E94" s="106" t="s">
        <v>30</v>
      </c>
      <c r="F94" s="108">
        <f>IF(SUM(G1:G93)-SUM(F1:F93)&gt;0,SUM(G1:G93)-SUM(F1:F93),0)</f>
        <v>0</v>
      </c>
      <c r="G94" s="108">
        <f>IF(SUM(G1:G93)-SUM(F1:F93)&lt;0,SUM(G1:G93)-SUM(F1:F93),0)</f>
        <v>0</v>
      </c>
    </row>
    <row r="95" spans="1:7" customFormat="1" ht="15" x14ac:dyDescent="0.25">
      <c r="A95" s="98">
        <f>+AOUT!A37</f>
        <v>42978</v>
      </c>
      <c r="B95" s="109" t="s">
        <v>47</v>
      </c>
      <c r="C95" s="99">
        <f>+CARACTERISTIQUES!C4</f>
        <v>70700000</v>
      </c>
      <c r="D95" s="107" t="s">
        <v>138</v>
      </c>
      <c r="E95" s="110" t="s">
        <v>140</v>
      </c>
      <c r="F95" s="99">
        <v>0</v>
      </c>
      <c r="G95" s="111">
        <f>+AOUT!G39</f>
        <v>0</v>
      </c>
    </row>
    <row r="96" spans="1:7" customFormat="1" ht="15" x14ac:dyDescent="0.25">
      <c r="A96" s="98">
        <f>+AOUT!A37</f>
        <v>42978</v>
      </c>
      <c r="B96" s="109" t="s">
        <v>47</v>
      </c>
      <c r="C96" s="99">
        <f>+CARACTERISTIQUES!C5</f>
        <v>70700500</v>
      </c>
      <c r="D96" s="107" t="s">
        <v>138</v>
      </c>
      <c r="E96" s="110" t="s">
        <v>141</v>
      </c>
      <c r="F96" s="99">
        <v>0</v>
      </c>
      <c r="G96" s="111">
        <f>+AOUT!E39</f>
        <v>0</v>
      </c>
    </row>
    <row r="97" spans="1:7" customFormat="1" ht="15" x14ac:dyDescent="0.25">
      <c r="A97" s="98">
        <f>+AOUT!A37</f>
        <v>42978</v>
      </c>
      <c r="B97" s="109" t="s">
        <v>47</v>
      </c>
      <c r="C97" s="99">
        <f>+CARACTERISTIQUES!C6</f>
        <v>70701000</v>
      </c>
      <c r="D97" s="107" t="s">
        <v>138</v>
      </c>
      <c r="E97" s="110" t="s">
        <v>142</v>
      </c>
      <c r="F97" s="99">
        <v>0</v>
      </c>
      <c r="G97" s="111">
        <f>+AOUT!C39</f>
        <v>0</v>
      </c>
    </row>
    <row r="98" spans="1:7" customFormat="1" ht="15" x14ac:dyDescent="0.25">
      <c r="A98" s="98">
        <f>+AOUT!A37</f>
        <v>42978</v>
      </c>
      <c r="B98" s="109" t="s">
        <v>47</v>
      </c>
      <c r="C98" s="99">
        <f>+CARACTERISTIQUES!C7</f>
        <v>70702000</v>
      </c>
      <c r="D98" s="107" t="s">
        <v>138</v>
      </c>
      <c r="E98" s="110" t="s">
        <v>143</v>
      </c>
      <c r="F98" s="99">
        <v>0</v>
      </c>
      <c r="G98" s="111">
        <f>+AOUT!B39</f>
        <v>0</v>
      </c>
    </row>
    <row r="99" spans="1:7" customFormat="1" ht="15" x14ac:dyDescent="0.25">
      <c r="A99" s="98">
        <f>+AOUT!A37</f>
        <v>42978</v>
      </c>
      <c r="B99" s="109" t="s">
        <v>47</v>
      </c>
      <c r="C99" s="99">
        <f>+CARACTERISTIQUES!C9</f>
        <v>44571000</v>
      </c>
      <c r="D99" s="107" t="s">
        <v>138</v>
      </c>
      <c r="E99" s="110" t="s">
        <v>144</v>
      </c>
      <c r="F99" s="99">
        <v>0</v>
      </c>
      <c r="G99" s="111">
        <f>+AOUT!C40</f>
        <v>0</v>
      </c>
    </row>
    <row r="100" spans="1:7" customFormat="1" ht="15" x14ac:dyDescent="0.25">
      <c r="A100" s="98">
        <f>+AOUT!A37</f>
        <v>42978</v>
      </c>
      <c r="B100" s="109" t="s">
        <v>47</v>
      </c>
      <c r="C100" s="99">
        <f>+CARACTERISTIQUES!C10</f>
        <v>44572000</v>
      </c>
      <c r="D100" s="107" t="s">
        <v>138</v>
      </c>
      <c r="E100" s="110" t="s">
        <v>145</v>
      </c>
      <c r="F100" s="99">
        <v>0</v>
      </c>
      <c r="G100" s="111">
        <f>+AOUT!B40</f>
        <v>0</v>
      </c>
    </row>
    <row r="101" spans="1:7" customFormat="1" ht="15" x14ac:dyDescent="0.25">
      <c r="A101" s="98">
        <f>+AOUT!A37</f>
        <v>42978</v>
      </c>
      <c r="B101" s="109" t="s">
        <v>47</v>
      </c>
      <c r="C101" s="99">
        <f>+CARACTERISTIQUES!C11</f>
        <v>44575500</v>
      </c>
      <c r="D101" s="107" t="s">
        <v>138</v>
      </c>
      <c r="E101" s="110" t="s">
        <v>146</v>
      </c>
      <c r="F101" s="99">
        <v>0</v>
      </c>
      <c r="G101" s="111">
        <f>+AOUT!E40</f>
        <v>0</v>
      </c>
    </row>
    <row r="102" spans="1:7" customFormat="1" ht="15" x14ac:dyDescent="0.25">
      <c r="A102" s="98">
        <f>+AOUT!A37</f>
        <v>42978</v>
      </c>
      <c r="B102" s="109" t="s">
        <v>47</v>
      </c>
      <c r="C102" s="99" t="str">
        <f>+CARACTERISTIQUES!C13</f>
        <v>0ESPECES</v>
      </c>
      <c r="D102" s="107" t="s">
        <v>138</v>
      </c>
      <c r="E102" s="110" t="s">
        <v>147</v>
      </c>
      <c r="F102" s="111">
        <f>+AOUT!L38</f>
        <v>0</v>
      </c>
      <c r="G102" s="99">
        <v>0</v>
      </c>
    </row>
    <row r="103" spans="1:7" customFormat="1" ht="15" x14ac:dyDescent="0.25">
      <c r="A103" s="98">
        <f>+AOUT!A37</f>
        <v>42978</v>
      </c>
      <c r="B103" s="109" t="s">
        <v>47</v>
      </c>
      <c r="C103" s="99" t="str">
        <f>+CARACTERISTIQUES!C14</f>
        <v>0CB</v>
      </c>
      <c r="D103" s="107" t="s">
        <v>138</v>
      </c>
      <c r="E103" s="110" t="s">
        <v>147</v>
      </c>
      <c r="F103" s="111">
        <f>+AOUT!J38</f>
        <v>0</v>
      </c>
      <c r="G103" s="99">
        <v>0</v>
      </c>
    </row>
    <row r="104" spans="1:7" customFormat="1" ht="15" x14ac:dyDescent="0.25">
      <c r="A104" s="98">
        <f>+AOUT!A37</f>
        <v>42978</v>
      </c>
      <c r="B104" s="109" t="s">
        <v>47</v>
      </c>
      <c r="C104" s="99" t="str">
        <f>+CARACTERISTIQUES!C15</f>
        <v>0CHEQUES</v>
      </c>
      <c r="D104" s="107" t="s">
        <v>138</v>
      </c>
      <c r="E104" s="110" t="s">
        <v>147</v>
      </c>
      <c r="F104" s="111">
        <f>+AOUT!K38</f>
        <v>0</v>
      </c>
      <c r="G104" s="99">
        <v>0</v>
      </c>
    </row>
    <row r="105" spans="1:7" customFormat="1" ht="15" x14ac:dyDescent="0.25">
      <c r="A105" s="98">
        <f>+AOUT!A37</f>
        <v>42978</v>
      </c>
      <c r="B105" s="109" t="s">
        <v>47</v>
      </c>
      <c r="C105" s="99" t="str">
        <f>+CARACTERISTIQUES!C16</f>
        <v>0TR</v>
      </c>
      <c r="D105" s="107" t="s">
        <v>138</v>
      </c>
      <c r="E105" s="110" t="s">
        <v>147</v>
      </c>
      <c r="F105" s="111">
        <f>+AOUT!M38</f>
        <v>0</v>
      </c>
      <c r="G105" s="99">
        <v>0</v>
      </c>
    </row>
    <row r="106" spans="1:7" customFormat="1" ht="15" x14ac:dyDescent="0.25">
      <c r="A106" s="98">
        <f>+AOUT!A37</f>
        <v>42978</v>
      </c>
      <c r="B106" s="109" t="s">
        <v>47</v>
      </c>
      <c r="C106" s="99" t="str">
        <f>+CARACTERISTIQUES!C17</f>
        <v>0CV</v>
      </c>
      <c r="D106" s="107" t="s">
        <v>138</v>
      </c>
      <c r="E106" s="110" t="s">
        <v>147</v>
      </c>
      <c r="F106" s="111">
        <f>+AOUT!N38</f>
        <v>0</v>
      </c>
      <c r="G106" s="99">
        <v>0</v>
      </c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 enableFormatConditionsCalculation="0">
    <pageSetUpPr fitToPage="1"/>
  </sheetPr>
  <dimension ref="A1:AB56"/>
  <sheetViews>
    <sheetView zoomScale="90" zoomScaleNormal="90" zoomScalePageLayoutView="90" workbookViewId="0">
      <selection activeCell="H39" sqref="H39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1.8554687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28"/>
      <c r="B1" s="128"/>
      <c r="C1" s="45"/>
      <c r="D1" s="117"/>
      <c r="E1" s="45"/>
      <c r="F1" s="117"/>
      <c r="J1" s="129"/>
      <c r="K1" s="129"/>
    </row>
    <row r="2" spans="1:28" x14ac:dyDescent="0.2">
      <c r="A2" s="33"/>
      <c r="B2" s="32"/>
      <c r="C2" s="32"/>
      <c r="D2" s="32"/>
      <c r="E2" s="32"/>
      <c r="F2" s="32"/>
      <c r="G2" s="32"/>
      <c r="H2" s="32"/>
      <c r="I2" s="32"/>
      <c r="J2" s="34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x14ac:dyDescent="0.2">
      <c r="A3" s="132"/>
      <c r="B3" s="132"/>
      <c r="C3" s="132" t="s">
        <v>25</v>
      </c>
      <c r="D3" s="132"/>
      <c r="E3" s="132"/>
      <c r="F3" s="118"/>
      <c r="G3" s="32"/>
      <c r="H3" s="32"/>
      <c r="I3" s="32"/>
      <c r="J3" s="130" t="s">
        <v>39</v>
      </c>
      <c r="K3" s="130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22.5" x14ac:dyDescent="0.2">
      <c r="A4" s="33"/>
      <c r="B4" s="32"/>
      <c r="C4" s="32"/>
      <c r="D4" s="32"/>
      <c r="E4" s="32"/>
      <c r="F4" s="32"/>
      <c r="G4" s="32"/>
      <c r="H4" s="32"/>
      <c r="I4" s="32"/>
      <c r="J4" s="34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77" t="s">
        <v>0</v>
      </c>
      <c r="AB4" s="77" t="s">
        <v>1</v>
      </c>
    </row>
    <row r="5" spans="1:28" ht="23.1" customHeight="1" x14ac:dyDescent="0.2">
      <c r="A5" s="32"/>
      <c r="B5" s="131" t="s">
        <v>2</v>
      </c>
      <c r="C5" s="131"/>
      <c r="D5" s="131"/>
      <c r="E5" s="131"/>
      <c r="F5" s="131"/>
      <c r="G5" s="131"/>
      <c r="H5" s="131"/>
      <c r="I5" s="67"/>
      <c r="J5" s="133" t="s">
        <v>3</v>
      </c>
      <c r="K5" s="133"/>
      <c r="L5" s="133"/>
      <c r="M5" s="133"/>
      <c r="N5" s="133"/>
      <c r="O5" s="68"/>
      <c r="P5" s="69"/>
      <c r="Q5" s="120" t="s">
        <v>4</v>
      </c>
      <c r="R5" s="120"/>
      <c r="S5" s="120"/>
      <c r="T5" s="120"/>
      <c r="U5" s="120"/>
      <c r="V5" s="69"/>
      <c r="W5" s="121" t="s">
        <v>5</v>
      </c>
      <c r="X5" s="122"/>
      <c r="Y5" s="69"/>
      <c r="Z5" s="123" t="s">
        <v>6</v>
      </c>
      <c r="AA5" s="78" t="s">
        <v>7</v>
      </c>
      <c r="AB5" s="78" t="s">
        <v>7</v>
      </c>
    </row>
    <row r="6" spans="1:28" ht="28.35" customHeight="1" x14ac:dyDescent="0.2">
      <c r="A6" s="70" t="s">
        <v>8</v>
      </c>
      <c r="B6" s="71">
        <v>0.2</v>
      </c>
      <c r="C6" s="71">
        <v>0.1</v>
      </c>
      <c r="D6" s="71">
        <v>8.5000000000000006E-2</v>
      </c>
      <c r="E6" s="71">
        <v>5.5E-2</v>
      </c>
      <c r="F6" s="71">
        <v>2.1000000000000001E-2</v>
      </c>
      <c r="G6" s="89" t="s">
        <v>24</v>
      </c>
      <c r="H6" s="71" t="s">
        <v>9</v>
      </c>
      <c r="I6" s="73"/>
      <c r="J6" s="71" t="s">
        <v>10</v>
      </c>
      <c r="K6" s="71" t="s">
        <v>11</v>
      </c>
      <c r="L6" s="71" t="s">
        <v>12</v>
      </c>
      <c r="M6" s="71" t="s">
        <v>13</v>
      </c>
      <c r="N6" s="71" t="s">
        <v>14</v>
      </c>
      <c r="O6" s="71" t="s">
        <v>9</v>
      </c>
      <c r="P6" s="74"/>
      <c r="Q6" s="75" t="s">
        <v>15</v>
      </c>
      <c r="R6" s="75" t="s">
        <v>16</v>
      </c>
      <c r="S6" s="75" t="s">
        <v>17</v>
      </c>
      <c r="T6" s="75" t="s">
        <v>18</v>
      </c>
      <c r="U6" s="75" t="s">
        <v>9</v>
      </c>
      <c r="V6" s="74"/>
      <c r="W6" s="76" t="s">
        <v>26</v>
      </c>
      <c r="X6" s="76" t="s">
        <v>19</v>
      </c>
      <c r="Y6" s="74"/>
      <c r="Z6" s="123"/>
      <c r="AA6" s="44">
        <f>AOUT!AA37</f>
        <v>0</v>
      </c>
      <c r="AB6" s="44">
        <f>AOUT!AB37</f>
        <v>0</v>
      </c>
    </row>
    <row r="7" spans="1:28" x14ac:dyDescent="0.2">
      <c r="A7" s="79">
        <f>+AOUT!A37+1</f>
        <v>42979</v>
      </c>
      <c r="B7" s="7"/>
      <c r="C7" s="7"/>
      <c r="D7" s="7"/>
      <c r="E7" s="7"/>
      <c r="F7" s="7"/>
      <c r="G7" s="7"/>
      <c r="H7" s="85">
        <f t="shared" ref="H7:H36" si="0">SUM(B7:G7)</f>
        <v>0</v>
      </c>
      <c r="I7" s="49"/>
      <c r="J7" s="9"/>
      <c r="K7" s="9"/>
      <c r="L7" s="9"/>
      <c r="M7" s="9"/>
      <c r="N7" s="9"/>
      <c r="O7" s="39">
        <f t="shared" ref="O7:O36" si="1">SUM(J7:N7)</f>
        <v>0</v>
      </c>
      <c r="P7" s="50"/>
      <c r="Q7" s="9"/>
      <c r="R7" s="9"/>
      <c r="S7" s="9"/>
      <c r="T7" s="9"/>
      <c r="U7" s="37">
        <f t="shared" ref="U7:U36" si="2">SUM(Q7:T7)</f>
        <v>0</v>
      </c>
      <c r="V7" s="50"/>
      <c r="W7" s="9"/>
      <c r="X7" s="9"/>
      <c r="Y7" s="50"/>
      <c r="Z7" s="37">
        <f t="shared" ref="Z7:Z37" si="3">(O7-U7-X7)</f>
        <v>0</v>
      </c>
      <c r="AA7" s="37">
        <f t="shared" ref="AA7:AA36" si="4">(AA6+L7-S7-X7)</f>
        <v>0</v>
      </c>
      <c r="AB7" s="37">
        <f t="shared" ref="AB7:AB36" si="5">AB6+O7-U7-X7</f>
        <v>0</v>
      </c>
    </row>
    <row r="8" spans="1:28" x14ac:dyDescent="0.2">
      <c r="A8" s="79">
        <f>+A7+1</f>
        <v>42980</v>
      </c>
      <c r="B8" s="7"/>
      <c r="C8" s="7"/>
      <c r="D8" s="7"/>
      <c r="E8" s="7"/>
      <c r="F8" s="7"/>
      <c r="G8" s="7"/>
      <c r="H8" s="85">
        <f t="shared" si="0"/>
        <v>0</v>
      </c>
      <c r="I8" s="49"/>
      <c r="J8" s="9"/>
      <c r="K8" s="9"/>
      <c r="L8" s="9"/>
      <c r="M8" s="9"/>
      <c r="N8" s="9"/>
      <c r="O8" s="39">
        <f t="shared" si="1"/>
        <v>0</v>
      </c>
      <c r="P8" s="50"/>
      <c r="Q8" s="9"/>
      <c r="R8" s="9"/>
      <c r="S8" s="9"/>
      <c r="T8" s="9"/>
      <c r="U8" s="37">
        <f t="shared" si="2"/>
        <v>0</v>
      </c>
      <c r="V8" s="50"/>
      <c r="W8" s="9"/>
      <c r="X8" s="9"/>
      <c r="Y8" s="50"/>
      <c r="Z8" s="37">
        <f t="shared" si="3"/>
        <v>0</v>
      </c>
      <c r="AA8" s="37">
        <f t="shared" si="4"/>
        <v>0</v>
      </c>
      <c r="AB8" s="37">
        <f t="shared" si="5"/>
        <v>0</v>
      </c>
    </row>
    <row r="9" spans="1:28" x14ac:dyDescent="0.2">
      <c r="A9" s="79">
        <f t="shared" ref="A9:A36" si="6">+A8+1</f>
        <v>42981</v>
      </c>
      <c r="B9" s="7"/>
      <c r="C9" s="7"/>
      <c r="D9" s="7"/>
      <c r="E9" s="7"/>
      <c r="F9" s="7"/>
      <c r="G9" s="7"/>
      <c r="H9" s="85">
        <f t="shared" si="0"/>
        <v>0</v>
      </c>
      <c r="I9" s="49"/>
      <c r="J9" s="9"/>
      <c r="K9" s="9"/>
      <c r="L9" s="9"/>
      <c r="M9" s="9"/>
      <c r="N9" s="9"/>
      <c r="O9" s="39">
        <f t="shared" si="1"/>
        <v>0</v>
      </c>
      <c r="P9" s="50"/>
      <c r="Q9" s="9"/>
      <c r="R9" s="9"/>
      <c r="S9" s="9"/>
      <c r="T9" s="9"/>
      <c r="U9" s="37">
        <f t="shared" si="2"/>
        <v>0</v>
      </c>
      <c r="V9" s="50"/>
      <c r="W9" s="9"/>
      <c r="X9" s="9"/>
      <c r="Y9" s="50"/>
      <c r="Z9" s="37">
        <f t="shared" si="3"/>
        <v>0</v>
      </c>
      <c r="AA9" s="37">
        <f t="shared" si="4"/>
        <v>0</v>
      </c>
      <c r="AB9" s="37">
        <f t="shared" si="5"/>
        <v>0</v>
      </c>
    </row>
    <row r="10" spans="1:28" x14ac:dyDescent="0.2">
      <c r="A10" s="79">
        <f t="shared" si="6"/>
        <v>42982</v>
      </c>
      <c r="B10" s="7"/>
      <c r="C10" s="7"/>
      <c r="D10" s="7"/>
      <c r="E10" s="7"/>
      <c r="F10" s="7"/>
      <c r="G10" s="7"/>
      <c r="H10" s="85">
        <f t="shared" si="0"/>
        <v>0</v>
      </c>
      <c r="I10" s="49"/>
      <c r="J10" s="9"/>
      <c r="K10" s="9"/>
      <c r="L10" s="9"/>
      <c r="M10" s="9"/>
      <c r="N10" s="9"/>
      <c r="O10" s="39">
        <f t="shared" si="1"/>
        <v>0</v>
      </c>
      <c r="P10" s="50"/>
      <c r="Q10" s="9"/>
      <c r="R10" s="9"/>
      <c r="S10" s="9"/>
      <c r="T10" s="9"/>
      <c r="U10" s="37">
        <f t="shared" si="2"/>
        <v>0</v>
      </c>
      <c r="V10" s="50"/>
      <c r="W10" s="9"/>
      <c r="X10" s="9"/>
      <c r="Y10" s="50"/>
      <c r="Z10" s="37">
        <f t="shared" si="3"/>
        <v>0</v>
      </c>
      <c r="AA10" s="37">
        <f t="shared" si="4"/>
        <v>0</v>
      </c>
      <c r="AB10" s="37">
        <f t="shared" si="5"/>
        <v>0</v>
      </c>
    </row>
    <row r="11" spans="1:28" x14ac:dyDescent="0.2">
      <c r="A11" s="79">
        <f t="shared" si="6"/>
        <v>42983</v>
      </c>
      <c r="B11" s="7"/>
      <c r="C11" s="7"/>
      <c r="D11" s="7"/>
      <c r="E11" s="7"/>
      <c r="F11" s="7"/>
      <c r="G11" s="7"/>
      <c r="H11" s="85">
        <f t="shared" si="0"/>
        <v>0</v>
      </c>
      <c r="I11" s="49"/>
      <c r="J11" s="7"/>
      <c r="K11" s="7"/>
      <c r="L11" s="7"/>
      <c r="M11" s="7"/>
      <c r="N11" s="7"/>
      <c r="O11" s="39">
        <f t="shared" si="1"/>
        <v>0</v>
      </c>
      <c r="P11" s="50"/>
      <c r="Q11" s="7"/>
      <c r="R11" s="7"/>
      <c r="S11" s="7"/>
      <c r="T11" s="9"/>
      <c r="U11" s="37">
        <f t="shared" si="2"/>
        <v>0</v>
      </c>
      <c r="V11" s="50"/>
      <c r="W11" s="9"/>
      <c r="X11" s="9"/>
      <c r="Y11" s="50"/>
      <c r="Z11" s="37">
        <f t="shared" si="3"/>
        <v>0</v>
      </c>
      <c r="AA11" s="37">
        <f t="shared" si="4"/>
        <v>0</v>
      </c>
      <c r="AB11" s="37">
        <f t="shared" si="5"/>
        <v>0</v>
      </c>
    </row>
    <row r="12" spans="1:28" x14ac:dyDescent="0.2">
      <c r="A12" s="79">
        <f t="shared" si="6"/>
        <v>42984</v>
      </c>
      <c r="B12" s="7"/>
      <c r="C12" s="7"/>
      <c r="D12" s="7"/>
      <c r="E12" s="7"/>
      <c r="F12" s="7"/>
      <c r="G12" s="7"/>
      <c r="H12" s="85">
        <f t="shared" si="0"/>
        <v>0</v>
      </c>
      <c r="I12" s="49"/>
      <c r="J12" s="9"/>
      <c r="K12" s="9"/>
      <c r="L12" s="9"/>
      <c r="M12" s="9"/>
      <c r="N12" s="9"/>
      <c r="O12" s="39">
        <f t="shared" si="1"/>
        <v>0</v>
      </c>
      <c r="P12" s="50"/>
      <c r="Q12" s="9"/>
      <c r="R12" s="9"/>
      <c r="S12" s="9"/>
      <c r="T12" s="9"/>
      <c r="U12" s="37">
        <f t="shared" si="2"/>
        <v>0</v>
      </c>
      <c r="V12" s="50"/>
      <c r="W12" s="9"/>
      <c r="X12" s="9"/>
      <c r="Y12" s="50"/>
      <c r="Z12" s="37">
        <f t="shared" si="3"/>
        <v>0</v>
      </c>
      <c r="AA12" s="37">
        <f t="shared" si="4"/>
        <v>0</v>
      </c>
      <c r="AB12" s="37">
        <f t="shared" si="5"/>
        <v>0</v>
      </c>
    </row>
    <row r="13" spans="1:28" x14ac:dyDescent="0.2">
      <c r="A13" s="79">
        <f t="shared" si="6"/>
        <v>42985</v>
      </c>
      <c r="B13" s="7"/>
      <c r="C13" s="7"/>
      <c r="D13" s="7"/>
      <c r="E13" s="7"/>
      <c r="F13" s="7"/>
      <c r="G13" s="7"/>
      <c r="H13" s="85">
        <f t="shared" si="0"/>
        <v>0</v>
      </c>
      <c r="I13" s="49"/>
      <c r="J13" s="9"/>
      <c r="K13" s="9"/>
      <c r="L13" s="9"/>
      <c r="M13" s="9"/>
      <c r="N13" s="9"/>
      <c r="O13" s="39">
        <f t="shared" si="1"/>
        <v>0</v>
      </c>
      <c r="P13" s="50"/>
      <c r="Q13" s="12"/>
      <c r="R13" s="12"/>
      <c r="S13" s="9"/>
      <c r="T13" s="9"/>
      <c r="U13" s="37">
        <f t="shared" si="2"/>
        <v>0</v>
      </c>
      <c r="V13" s="50"/>
      <c r="W13" s="9"/>
      <c r="X13" s="9"/>
      <c r="Y13" s="50"/>
      <c r="Z13" s="37">
        <f t="shared" si="3"/>
        <v>0</v>
      </c>
      <c r="AA13" s="37">
        <f t="shared" si="4"/>
        <v>0</v>
      </c>
      <c r="AB13" s="37">
        <f t="shared" si="5"/>
        <v>0</v>
      </c>
    </row>
    <row r="14" spans="1:28" x14ac:dyDescent="0.2">
      <c r="A14" s="79">
        <f t="shared" si="6"/>
        <v>42986</v>
      </c>
      <c r="B14" s="7"/>
      <c r="C14" s="7"/>
      <c r="D14" s="7"/>
      <c r="E14" s="7"/>
      <c r="F14" s="7"/>
      <c r="G14" s="7"/>
      <c r="H14" s="85">
        <f t="shared" si="0"/>
        <v>0</v>
      </c>
      <c r="I14" s="49"/>
      <c r="J14" s="9"/>
      <c r="K14" s="9"/>
      <c r="L14" s="9"/>
      <c r="M14" s="9"/>
      <c r="N14" s="9"/>
      <c r="O14" s="39">
        <f t="shared" si="1"/>
        <v>0</v>
      </c>
      <c r="P14" s="50"/>
      <c r="Q14" s="9"/>
      <c r="R14" s="9"/>
      <c r="S14" s="9"/>
      <c r="T14" s="9"/>
      <c r="U14" s="37">
        <f t="shared" si="2"/>
        <v>0</v>
      </c>
      <c r="V14" s="50"/>
      <c r="W14" s="9"/>
      <c r="X14" s="9"/>
      <c r="Y14" s="50"/>
      <c r="Z14" s="37">
        <f t="shared" si="3"/>
        <v>0</v>
      </c>
      <c r="AA14" s="37">
        <f t="shared" si="4"/>
        <v>0</v>
      </c>
      <c r="AB14" s="37">
        <f t="shared" si="5"/>
        <v>0</v>
      </c>
    </row>
    <row r="15" spans="1:28" x14ac:dyDescent="0.2">
      <c r="A15" s="79">
        <f t="shared" si="6"/>
        <v>42987</v>
      </c>
      <c r="B15" s="7"/>
      <c r="C15" s="7"/>
      <c r="D15" s="7"/>
      <c r="E15" s="7"/>
      <c r="F15" s="7"/>
      <c r="G15" s="7"/>
      <c r="H15" s="85">
        <f t="shared" si="0"/>
        <v>0</v>
      </c>
      <c r="I15" s="49"/>
      <c r="J15" s="9"/>
      <c r="K15" s="9"/>
      <c r="L15" s="9"/>
      <c r="M15" s="9"/>
      <c r="N15" s="9"/>
      <c r="O15" s="39">
        <f t="shared" si="1"/>
        <v>0</v>
      </c>
      <c r="P15" s="50"/>
      <c r="Q15" s="9"/>
      <c r="R15" s="9"/>
      <c r="S15" s="9"/>
      <c r="T15" s="9"/>
      <c r="U15" s="37">
        <f t="shared" si="2"/>
        <v>0</v>
      </c>
      <c r="V15" s="50"/>
      <c r="W15" s="9"/>
      <c r="X15" s="9"/>
      <c r="Y15" s="50"/>
      <c r="Z15" s="37">
        <f t="shared" si="3"/>
        <v>0</v>
      </c>
      <c r="AA15" s="37">
        <f t="shared" si="4"/>
        <v>0</v>
      </c>
      <c r="AB15" s="37">
        <f t="shared" si="5"/>
        <v>0</v>
      </c>
    </row>
    <row r="16" spans="1:28" x14ac:dyDescent="0.2">
      <c r="A16" s="79">
        <f t="shared" si="6"/>
        <v>42988</v>
      </c>
      <c r="B16" s="7"/>
      <c r="C16" s="7"/>
      <c r="D16" s="7"/>
      <c r="E16" s="7"/>
      <c r="F16" s="7"/>
      <c r="G16" s="7"/>
      <c r="H16" s="85">
        <f t="shared" si="0"/>
        <v>0</v>
      </c>
      <c r="I16" s="49"/>
      <c r="J16" s="9"/>
      <c r="K16" s="9"/>
      <c r="L16" s="9"/>
      <c r="M16" s="9"/>
      <c r="N16" s="9"/>
      <c r="O16" s="39">
        <f t="shared" si="1"/>
        <v>0</v>
      </c>
      <c r="P16" s="50"/>
      <c r="Q16" s="9"/>
      <c r="R16" s="9"/>
      <c r="S16" s="9"/>
      <c r="T16" s="9"/>
      <c r="U16" s="37">
        <f t="shared" si="2"/>
        <v>0</v>
      </c>
      <c r="V16" s="50"/>
      <c r="W16" s="9"/>
      <c r="X16" s="9"/>
      <c r="Y16" s="50"/>
      <c r="Z16" s="37">
        <f t="shared" si="3"/>
        <v>0</v>
      </c>
      <c r="AA16" s="37">
        <f t="shared" si="4"/>
        <v>0</v>
      </c>
      <c r="AB16" s="37">
        <f t="shared" si="5"/>
        <v>0</v>
      </c>
    </row>
    <row r="17" spans="1:28" x14ac:dyDescent="0.2">
      <c r="A17" s="79">
        <f t="shared" si="6"/>
        <v>42989</v>
      </c>
      <c r="B17" s="7"/>
      <c r="C17" s="7"/>
      <c r="D17" s="7"/>
      <c r="E17" s="7"/>
      <c r="F17" s="7"/>
      <c r="G17" s="7"/>
      <c r="H17" s="85">
        <f t="shared" si="0"/>
        <v>0</v>
      </c>
      <c r="I17" s="49"/>
      <c r="J17" s="9"/>
      <c r="K17" s="9"/>
      <c r="L17" s="9"/>
      <c r="M17" s="9"/>
      <c r="N17" s="9"/>
      <c r="O17" s="39">
        <f t="shared" si="1"/>
        <v>0</v>
      </c>
      <c r="P17" s="50"/>
      <c r="Q17" s="9"/>
      <c r="R17" s="9"/>
      <c r="S17" s="9"/>
      <c r="T17" s="9"/>
      <c r="U17" s="37">
        <f t="shared" si="2"/>
        <v>0</v>
      </c>
      <c r="V17" s="50"/>
      <c r="W17" s="9"/>
      <c r="X17" s="9"/>
      <c r="Y17" s="50"/>
      <c r="Z17" s="37">
        <f t="shared" si="3"/>
        <v>0</v>
      </c>
      <c r="AA17" s="37">
        <f t="shared" si="4"/>
        <v>0</v>
      </c>
      <c r="AB17" s="37">
        <f t="shared" si="5"/>
        <v>0</v>
      </c>
    </row>
    <row r="18" spans="1:28" x14ac:dyDescent="0.2">
      <c r="A18" s="79">
        <f t="shared" si="6"/>
        <v>42990</v>
      </c>
      <c r="B18" s="7"/>
      <c r="C18" s="7"/>
      <c r="D18" s="7"/>
      <c r="E18" s="7"/>
      <c r="F18" s="7"/>
      <c r="G18" s="7"/>
      <c r="H18" s="85">
        <f t="shared" si="0"/>
        <v>0</v>
      </c>
      <c r="I18" s="49"/>
      <c r="J18" s="7"/>
      <c r="K18" s="7"/>
      <c r="L18" s="7"/>
      <c r="M18" s="7"/>
      <c r="N18" s="7"/>
      <c r="O18" s="39">
        <f t="shared" si="1"/>
        <v>0</v>
      </c>
      <c r="P18" s="50"/>
      <c r="Q18" s="7"/>
      <c r="R18" s="7"/>
      <c r="S18" s="7"/>
      <c r="T18" s="9"/>
      <c r="U18" s="37">
        <f t="shared" si="2"/>
        <v>0</v>
      </c>
      <c r="V18" s="50"/>
      <c r="W18" s="9"/>
      <c r="X18" s="9"/>
      <c r="Y18" s="50"/>
      <c r="Z18" s="37">
        <f t="shared" si="3"/>
        <v>0</v>
      </c>
      <c r="AA18" s="37">
        <f t="shared" si="4"/>
        <v>0</v>
      </c>
      <c r="AB18" s="37">
        <f t="shared" si="5"/>
        <v>0</v>
      </c>
    </row>
    <row r="19" spans="1:28" x14ac:dyDescent="0.2">
      <c r="A19" s="79">
        <f t="shared" si="6"/>
        <v>42991</v>
      </c>
      <c r="B19" s="7"/>
      <c r="C19" s="7"/>
      <c r="D19" s="7"/>
      <c r="E19" s="7"/>
      <c r="F19" s="7"/>
      <c r="G19" s="7"/>
      <c r="H19" s="85">
        <f t="shared" si="0"/>
        <v>0</v>
      </c>
      <c r="I19" s="49"/>
      <c r="J19" s="9"/>
      <c r="K19" s="9"/>
      <c r="L19" s="9"/>
      <c r="M19" s="9"/>
      <c r="N19" s="9"/>
      <c r="O19" s="39">
        <f t="shared" si="1"/>
        <v>0</v>
      </c>
      <c r="P19" s="50"/>
      <c r="Q19" s="9"/>
      <c r="R19" s="9"/>
      <c r="S19" s="9"/>
      <c r="T19" s="9"/>
      <c r="U19" s="37">
        <f t="shared" si="2"/>
        <v>0</v>
      </c>
      <c r="V19" s="50"/>
      <c r="W19" s="9"/>
      <c r="X19" s="9"/>
      <c r="Y19" s="50"/>
      <c r="Z19" s="37">
        <f t="shared" si="3"/>
        <v>0</v>
      </c>
      <c r="AA19" s="37">
        <f t="shared" si="4"/>
        <v>0</v>
      </c>
      <c r="AB19" s="37">
        <f t="shared" si="5"/>
        <v>0</v>
      </c>
    </row>
    <row r="20" spans="1:28" x14ac:dyDescent="0.2">
      <c r="A20" s="79">
        <f t="shared" si="6"/>
        <v>42992</v>
      </c>
      <c r="B20" s="7"/>
      <c r="C20" s="7"/>
      <c r="D20" s="7"/>
      <c r="E20" s="7"/>
      <c r="F20" s="7"/>
      <c r="G20" s="7"/>
      <c r="H20" s="85">
        <f t="shared" si="0"/>
        <v>0</v>
      </c>
      <c r="I20" s="49"/>
      <c r="J20" s="9"/>
      <c r="K20" s="9"/>
      <c r="L20" s="9"/>
      <c r="M20" s="9"/>
      <c r="N20" s="9"/>
      <c r="O20" s="39">
        <f t="shared" si="1"/>
        <v>0</v>
      </c>
      <c r="P20" s="50"/>
      <c r="Q20" s="12"/>
      <c r="R20" s="12"/>
      <c r="S20" s="9"/>
      <c r="T20" s="9"/>
      <c r="U20" s="37">
        <f t="shared" si="2"/>
        <v>0</v>
      </c>
      <c r="V20" s="50"/>
      <c r="W20" s="9"/>
      <c r="X20" s="9"/>
      <c r="Y20" s="50"/>
      <c r="Z20" s="37">
        <f t="shared" si="3"/>
        <v>0</v>
      </c>
      <c r="AA20" s="37">
        <f t="shared" si="4"/>
        <v>0</v>
      </c>
      <c r="AB20" s="37">
        <f t="shared" si="5"/>
        <v>0</v>
      </c>
    </row>
    <row r="21" spans="1:28" x14ac:dyDescent="0.2">
      <c r="A21" s="79">
        <f t="shared" si="6"/>
        <v>42993</v>
      </c>
      <c r="B21" s="7"/>
      <c r="C21" s="7"/>
      <c r="D21" s="7"/>
      <c r="E21" s="7"/>
      <c r="F21" s="7"/>
      <c r="G21" s="7"/>
      <c r="H21" s="85">
        <f t="shared" si="0"/>
        <v>0</v>
      </c>
      <c r="I21" s="49"/>
      <c r="J21" s="9"/>
      <c r="K21" s="9"/>
      <c r="L21" s="9"/>
      <c r="M21" s="9"/>
      <c r="N21" s="9"/>
      <c r="O21" s="39">
        <f t="shared" si="1"/>
        <v>0</v>
      </c>
      <c r="P21" s="50"/>
      <c r="Q21" s="9"/>
      <c r="R21" s="9"/>
      <c r="S21" s="9"/>
      <c r="T21" s="9"/>
      <c r="U21" s="37">
        <f t="shared" si="2"/>
        <v>0</v>
      </c>
      <c r="V21" s="50"/>
      <c r="W21" s="9"/>
      <c r="X21" s="9"/>
      <c r="Y21" s="50"/>
      <c r="Z21" s="37">
        <f t="shared" si="3"/>
        <v>0</v>
      </c>
      <c r="AA21" s="37">
        <f t="shared" si="4"/>
        <v>0</v>
      </c>
      <c r="AB21" s="37">
        <f t="shared" si="5"/>
        <v>0</v>
      </c>
    </row>
    <row r="22" spans="1:28" x14ac:dyDescent="0.2">
      <c r="A22" s="79">
        <f t="shared" si="6"/>
        <v>42994</v>
      </c>
      <c r="B22" s="7"/>
      <c r="C22" s="7"/>
      <c r="D22" s="7"/>
      <c r="E22" s="7"/>
      <c r="F22" s="7"/>
      <c r="G22" s="7"/>
      <c r="H22" s="85">
        <f t="shared" si="0"/>
        <v>0</v>
      </c>
      <c r="I22" s="49"/>
      <c r="J22" s="9"/>
      <c r="K22" s="9"/>
      <c r="L22" s="9"/>
      <c r="M22" s="9"/>
      <c r="N22" s="9"/>
      <c r="O22" s="39">
        <f t="shared" si="1"/>
        <v>0</v>
      </c>
      <c r="P22" s="50"/>
      <c r="Q22" s="9"/>
      <c r="R22" s="9"/>
      <c r="S22" s="9"/>
      <c r="T22" s="9"/>
      <c r="U22" s="37">
        <f t="shared" si="2"/>
        <v>0</v>
      </c>
      <c r="V22" s="50"/>
      <c r="W22" s="9"/>
      <c r="X22" s="9"/>
      <c r="Y22" s="50"/>
      <c r="Z22" s="37">
        <f t="shared" si="3"/>
        <v>0</v>
      </c>
      <c r="AA22" s="37">
        <f t="shared" si="4"/>
        <v>0</v>
      </c>
      <c r="AB22" s="37">
        <f t="shared" si="5"/>
        <v>0</v>
      </c>
    </row>
    <row r="23" spans="1:28" x14ac:dyDescent="0.2">
      <c r="A23" s="79">
        <f t="shared" si="6"/>
        <v>42995</v>
      </c>
      <c r="B23" s="7"/>
      <c r="C23" s="7"/>
      <c r="D23" s="7"/>
      <c r="E23" s="7"/>
      <c r="F23" s="7"/>
      <c r="G23" s="7"/>
      <c r="H23" s="85">
        <f t="shared" si="0"/>
        <v>0</v>
      </c>
      <c r="I23" s="49"/>
      <c r="J23" s="9"/>
      <c r="K23" s="9"/>
      <c r="L23" s="9"/>
      <c r="M23" s="9"/>
      <c r="N23" s="9"/>
      <c r="O23" s="39">
        <f t="shared" si="1"/>
        <v>0</v>
      </c>
      <c r="P23" s="50"/>
      <c r="Q23" s="9"/>
      <c r="R23" s="9"/>
      <c r="S23" s="7"/>
      <c r="T23" s="9"/>
      <c r="U23" s="37">
        <f t="shared" si="2"/>
        <v>0</v>
      </c>
      <c r="V23" s="50"/>
      <c r="W23" s="9"/>
      <c r="X23" s="9"/>
      <c r="Y23" s="50"/>
      <c r="Z23" s="37">
        <f t="shared" si="3"/>
        <v>0</v>
      </c>
      <c r="AA23" s="37">
        <f t="shared" si="4"/>
        <v>0</v>
      </c>
      <c r="AB23" s="37">
        <f t="shared" si="5"/>
        <v>0</v>
      </c>
    </row>
    <row r="24" spans="1:28" x14ac:dyDescent="0.2">
      <c r="A24" s="79">
        <f t="shared" si="6"/>
        <v>42996</v>
      </c>
      <c r="B24" s="7"/>
      <c r="C24" s="7"/>
      <c r="D24" s="7"/>
      <c r="E24" s="7"/>
      <c r="F24" s="7"/>
      <c r="G24" s="7"/>
      <c r="H24" s="85">
        <f t="shared" si="0"/>
        <v>0</v>
      </c>
      <c r="I24" s="49"/>
      <c r="J24" s="9"/>
      <c r="K24" s="9"/>
      <c r="L24" s="9"/>
      <c r="M24" s="9"/>
      <c r="N24" s="9"/>
      <c r="O24" s="39">
        <f t="shared" si="1"/>
        <v>0</v>
      </c>
      <c r="P24" s="50"/>
      <c r="Q24" s="9"/>
      <c r="R24" s="9"/>
      <c r="S24" s="9"/>
      <c r="T24" s="9"/>
      <c r="U24" s="37">
        <f t="shared" si="2"/>
        <v>0</v>
      </c>
      <c r="V24" s="50"/>
      <c r="W24" s="9"/>
      <c r="X24" s="9"/>
      <c r="Y24" s="50"/>
      <c r="Z24" s="37">
        <f t="shared" si="3"/>
        <v>0</v>
      </c>
      <c r="AA24" s="37">
        <f t="shared" si="4"/>
        <v>0</v>
      </c>
      <c r="AB24" s="37">
        <f t="shared" si="5"/>
        <v>0</v>
      </c>
    </row>
    <row r="25" spans="1:28" x14ac:dyDescent="0.2">
      <c r="A25" s="79">
        <f t="shared" si="6"/>
        <v>42997</v>
      </c>
      <c r="B25" s="7"/>
      <c r="C25" s="7"/>
      <c r="D25" s="7"/>
      <c r="E25" s="7"/>
      <c r="F25" s="7"/>
      <c r="G25" s="7"/>
      <c r="H25" s="85">
        <f t="shared" si="0"/>
        <v>0</v>
      </c>
      <c r="I25" s="49"/>
      <c r="J25" s="7"/>
      <c r="K25" s="7"/>
      <c r="L25" s="7"/>
      <c r="M25" s="7"/>
      <c r="N25" s="7"/>
      <c r="O25" s="39">
        <f t="shared" si="1"/>
        <v>0</v>
      </c>
      <c r="P25" s="50"/>
      <c r="Q25" s="7"/>
      <c r="R25" s="7"/>
      <c r="S25" s="7"/>
      <c r="T25" s="9"/>
      <c r="U25" s="37">
        <f t="shared" si="2"/>
        <v>0</v>
      </c>
      <c r="V25" s="50"/>
      <c r="W25" s="9"/>
      <c r="X25" s="9"/>
      <c r="Y25" s="50"/>
      <c r="Z25" s="37">
        <f t="shared" si="3"/>
        <v>0</v>
      </c>
      <c r="AA25" s="37">
        <f t="shared" si="4"/>
        <v>0</v>
      </c>
      <c r="AB25" s="37">
        <f t="shared" si="5"/>
        <v>0</v>
      </c>
    </row>
    <row r="26" spans="1:28" x14ac:dyDescent="0.2">
      <c r="A26" s="79">
        <f t="shared" si="6"/>
        <v>42998</v>
      </c>
      <c r="B26" s="7"/>
      <c r="C26" s="7"/>
      <c r="D26" s="7"/>
      <c r="E26" s="7"/>
      <c r="F26" s="7"/>
      <c r="G26" s="7"/>
      <c r="H26" s="85">
        <f t="shared" si="0"/>
        <v>0</v>
      </c>
      <c r="I26" s="49"/>
      <c r="J26" s="9"/>
      <c r="K26" s="9"/>
      <c r="L26" s="9"/>
      <c r="M26" s="9"/>
      <c r="N26" s="9"/>
      <c r="O26" s="39">
        <f t="shared" si="1"/>
        <v>0</v>
      </c>
      <c r="P26" s="50"/>
      <c r="Q26" s="9"/>
      <c r="R26" s="9"/>
      <c r="S26" s="9"/>
      <c r="T26" s="9"/>
      <c r="U26" s="37">
        <f t="shared" si="2"/>
        <v>0</v>
      </c>
      <c r="V26" s="50"/>
      <c r="W26" s="9"/>
      <c r="X26" s="9"/>
      <c r="Y26" s="50"/>
      <c r="Z26" s="37">
        <f t="shared" si="3"/>
        <v>0</v>
      </c>
      <c r="AA26" s="37">
        <f t="shared" si="4"/>
        <v>0</v>
      </c>
      <c r="AB26" s="37">
        <f t="shared" si="5"/>
        <v>0</v>
      </c>
    </row>
    <row r="27" spans="1:28" x14ac:dyDescent="0.2">
      <c r="A27" s="79">
        <f t="shared" si="6"/>
        <v>42999</v>
      </c>
      <c r="B27" s="7"/>
      <c r="C27" s="7"/>
      <c r="D27" s="7"/>
      <c r="E27" s="7"/>
      <c r="F27" s="7"/>
      <c r="G27" s="7"/>
      <c r="H27" s="85">
        <f t="shared" si="0"/>
        <v>0</v>
      </c>
      <c r="I27" s="49"/>
      <c r="J27" s="9"/>
      <c r="K27" s="9"/>
      <c r="L27" s="9"/>
      <c r="M27" s="9"/>
      <c r="N27" s="9"/>
      <c r="O27" s="39">
        <f t="shared" si="1"/>
        <v>0</v>
      </c>
      <c r="P27" s="50"/>
      <c r="Q27" s="9"/>
      <c r="R27" s="9"/>
      <c r="S27" s="9"/>
      <c r="T27" s="9"/>
      <c r="U27" s="37">
        <f t="shared" si="2"/>
        <v>0</v>
      </c>
      <c r="V27" s="50"/>
      <c r="W27" s="9"/>
      <c r="X27" s="9"/>
      <c r="Y27" s="50"/>
      <c r="Z27" s="37">
        <f t="shared" si="3"/>
        <v>0</v>
      </c>
      <c r="AA27" s="37">
        <f t="shared" si="4"/>
        <v>0</v>
      </c>
      <c r="AB27" s="37">
        <f t="shared" si="5"/>
        <v>0</v>
      </c>
    </row>
    <row r="28" spans="1:28" x14ac:dyDescent="0.2">
      <c r="A28" s="79">
        <f t="shared" si="6"/>
        <v>43000</v>
      </c>
      <c r="B28" s="7"/>
      <c r="C28" s="7"/>
      <c r="D28" s="7"/>
      <c r="E28" s="7"/>
      <c r="F28" s="7"/>
      <c r="G28" s="7"/>
      <c r="H28" s="85">
        <f t="shared" si="0"/>
        <v>0</v>
      </c>
      <c r="I28" s="49"/>
      <c r="J28" s="9"/>
      <c r="K28" s="9"/>
      <c r="L28" s="9"/>
      <c r="M28" s="9"/>
      <c r="N28" s="9"/>
      <c r="O28" s="39">
        <f t="shared" si="1"/>
        <v>0</v>
      </c>
      <c r="P28" s="50"/>
      <c r="Q28" s="9"/>
      <c r="R28" s="9"/>
      <c r="S28" s="9"/>
      <c r="T28" s="9"/>
      <c r="U28" s="37">
        <f t="shared" si="2"/>
        <v>0</v>
      </c>
      <c r="V28" s="50"/>
      <c r="W28" s="9"/>
      <c r="X28" s="9"/>
      <c r="Y28" s="50"/>
      <c r="Z28" s="37">
        <f t="shared" si="3"/>
        <v>0</v>
      </c>
      <c r="AA28" s="37">
        <f t="shared" si="4"/>
        <v>0</v>
      </c>
      <c r="AB28" s="37">
        <f t="shared" si="5"/>
        <v>0</v>
      </c>
    </row>
    <row r="29" spans="1:28" x14ac:dyDescent="0.2">
      <c r="A29" s="79">
        <f t="shared" si="6"/>
        <v>43001</v>
      </c>
      <c r="B29" s="7"/>
      <c r="C29" s="7"/>
      <c r="D29" s="7"/>
      <c r="E29" s="7"/>
      <c r="F29" s="7"/>
      <c r="G29" s="7"/>
      <c r="H29" s="85">
        <f t="shared" si="0"/>
        <v>0</v>
      </c>
      <c r="I29" s="49"/>
      <c r="J29" s="9"/>
      <c r="K29" s="9"/>
      <c r="L29" s="9"/>
      <c r="M29" s="9"/>
      <c r="N29" s="9"/>
      <c r="O29" s="39">
        <f t="shared" si="1"/>
        <v>0</v>
      </c>
      <c r="P29" s="50"/>
      <c r="Q29" s="9"/>
      <c r="R29" s="9"/>
      <c r="S29" s="9"/>
      <c r="T29" s="9"/>
      <c r="U29" s="37">
        <f t="shared" si="2"/>
        <v>0</v>
      </c>
      <c r="V29" s="50"/>
      <c r="W29" s="9"/>
      <c r="X29" s="9"/>
      <c r="Y29" s="50"/>
      <c r="Z29" s="37">
        <f t="shared" si="3"/>
        <v>0</v>
      </c>
      <c r="AA29" s="37">
        <f t="shared" si="4"/>
        <v>0</v>
      </c>
      <c r="AB29" s="37">
        <f t="shared" si="5"/>
        <v>0</v>
      </c>
    </row>
    <row r="30" spans="1:28" x14ac:dyDescent="0.2">
      <c r="A30" s="79">
        <f t="shared" si="6"/>
        <v>43002</v>
      </c>
      <c r="B30" s="7"/>
      <c r="C30" s="7"/>
      <c r="D30" s="7"/>
      <c r="E30" s="7"/>
      <c r="F30" s="7"/>
      <c r="G30" s="7"/>
      <c r="H30" s="85">
        <f t="shared" si="0"/>
        <v>0</v>
      </c>
      <c r="I30" s="49"/>
      <c r="J30" s="9"/>
      <c r="K30" s="9"/>
      <c r="L30" s="9"/>
      <c r="M30" s="9"/>
      <c r="N30" s="9"/>
      <c r="O30" s="39">
        <f t="shared" si="1"/>
        <v>0</v>
      </c>
      <c r="P30" s="50"/>
      <c r="Q30" s="9"/>
      <c r="R30" s="9"/>
      <c r="S30" s="9"/>
      <c r="T30" s="9"/>
      <c r="U30" s="37">
        <f t="shared" si="2"/>
        <v>0</v>
      </c>
      <c r="V30" s="50"/>
      <c r="W30" s="9"/>
      <c r="X30" s="9"/>
      <c r="Y30" s="50"/>
      <c r="Z30" s="37">
        <f t="shared" si="3"/>
        <v>0</v>
      </c>
      <c r="AA30" s="37">
        <f t="shared" si="4"/>
        <v>0</v>
      </c>
      <c r="AB30" s="37">
        <f t="shared" si="5"/>
        <v>0</v>
      </c>
    </row>
    <row r="31" spans="1:28" x14ac:dyDescent="0.2">
      <c r="A31" s="79">
        <f t="shared" si="6"/>
        <v>43003</v>
      </c>
      <c r="B31" s="7"/>
      <c r="C31" s="7"/>
      <c r="D31" s="7"/>
      <c r="E31" s="7"/>
      <c r="F31" s="7"/>
      <c r="G31" s="7"/>
      <c r="H31" s="85">
        <f t="shared" si="0"/>
        <v>0</v>
      </c>
      <c r="I31" s="49"/>
      <c r="J31" s="9"/>
      <c r="K31" s="9"/>
      <c r="L31" s="9"/>
      <c r="M31" s="9"/>
      <c r="N31" s="9"/>
      <c r="O31" s="39">
        <f t="shared" si="1"/>
        <v>0</v>
      </c>
      <c r="P31" s="50"/>
      <c r="Q31" s="9"/>
      <c r="R31" s="9"/>
      <c r="S31" s="9"/>
      <c r="T31" s="9"/>
      <c r="U31" s="37">
        <f t="shared" si="2"/>
        <v>0</v>
      </c>
      <c r="V31" s="50"/>
      <c r="W31" s="9"/>
      <c r="X31" s="9"/>
      <c r="Y31" s="50"/>
      <c r="Z31" s="37">
        <f t="shared" si="3"/>
        <v>0</v>
      </c>
      <c r="AA31" s="37">
        <f t="shared" si="4"/>
        <v>0</v>
      </c>
      <c r="AB31" s="37">
        <f t="shared" si="5"/>
        <v>0</v>
      </c>
    </row>
    <row r="32" spans="1:28" x14ac:dyDescent="0.2">
      <c r="A32" s="79">
        <f t="shared" si="6"/>
        <v>43004</v>
      </c>
      <c r="B32" s="7"/>
      <c r="C32" s="7"/>
      <c r="D32" s="7"/>
      <c r="E32" s="7"/>
      <c r="F32" s="7"/>
      <c r="G32" s="7"/>
      <c r="H32" s="85">
        <f t="shared" si="0"/>
        <v>0</v>
      </c>
      <c r="I32" s="49"/>
      <c r="J32" s="7"/>
      <c r="K32" s="7"/>
      <c r="L32" s="7"/>
      <c r="M32" s="7"/>
      <c r="N32" s="7"/>
      <c r="O32" s="39">
        <f t="shared" si="1"/>
        <v>0</v>
      </c>
      <c r="P32" s="50"/>
      <c r="Q32" s="7"/>
      <c r="R32" s="7"/>
      <c r="S32" s="7"/>
      <c r="T32" s="9"/>
      <c r="U32" s="37">
        <f t="shared" si="2"/>
        <v>0</v>
      </c>
      <c r="V32" s="50"/>
      <c r="W32" s="9"/>
      <c r="X32" s="9"/>
      <c r="Y32" s="50"/>
      <c r="Z32" s="37">
        <f t="shared" si="3"/>
        <v>0</v>
      </c>
      <c r="AA32" s="37">
        <f t="shared" si="4"/>
        <v>0</v>
      </c>
      <c r="AB32" s="37">
        <f t="shared" si="5"/>
        <v>0</v>
      </c>
    </row>
    <row r="33" spans="1:28" x14ac:dyDescent="0.2">
      <c r="A33" s="79">
        <f t="shared" si="6"/>
        <v>43005</v>
      </c>
      <c r="B33" s="7"/>
      <c r="C33" s="7"/>
      <c r="D33" s="7"/>
      <c r="E33" s="7"/>
      <c r="F33" s="7"/>
      <c r="G33" s="7"/>
      <c r="H33" s="85">
        <f t="shared" si="0"/>
        <v>0</v>
      </c>
      <c r="I33" s="49"/>
      <c r="J33" s="9"/>
      <c r="K33" s="9"/>
      <c r="L33" s="9"/>
      <c r="M33" s="9"/>
      <c r="N33" s="9"/>
      <c r="O33" s="39">
        <f t="shared" si="1"/>
        <v>0</v>
      </c>
      <c r="P33" s="50"/>
      <c r="Q33" s="9"/>
      <c r="R33" s="9"/>
      <c r="S33" s="9"/>
      <c r="T33" s="9"/>
      <c r="U33" s="37">
        <f t="shared" si="2"/>
        <v>0</v>
      </c>
      <c r="V33" s="50"/>
      <c r="W33" s="9"/>
      <c r="X33" s="9"/>
      <c r="Y33" s="50"/>
      <c r="Z33" s="37">
        <f t="shared" si="3"/>
        <v>0</v>
      </c>
      <c r="AA33" s="37">
        <f t="shared" si="4"/>
        <v>0</v>
      </c>
      <c r="AB33" s="37">
        <f t="shared" si="5"/>
        <v>0</v>
      </c>
    </row>
    <row r="34" spans="1:28" x14ac:dyDescent="0.2">
      <c r="A34" s="79">
        <f t="shared" si="6"/>
        <v>43006</v>
      </c>
      <c r="B34" s="7"/>
      <c r="C34" s="7"/>
      <c r="D34" s="7"/>
      <c r="E34" s="7"/>
      <c r="F34" s="7"/>
      <c r="G34" s="7"/>
      <c r="H34" s="85">
        <f t="shared" si="0"/>
        <v>0</v>
      </c>
      <c r="I34" s="49"/>
      <c r="J34" s="9"/>
      <c r="K34" s="9"/>
      <c r="L34" s="9"/>
      <c r="M34" s="9"/>
      <c r="N34" s="9"/>
      <c r="O34" s="39">
        <f t="shared" si="1"/>
        <v>0</v>
      </c>
      <c r="P34" s="50"/>
      <c r="Q34" s="9"/>
      <c r="R34" s="9"/>
      <c r="S34" s="9"/>
      <c r="T34" s="9"/>
      <c r="U34" s="37">
        <f t="shared" si="2"/>
        <v>0</v>
      </c>
      <c r="V34" s="50"/>
      <c r="W34" s="9"/>
      <c r="X34" s="9"/>
      <c r="Y34" s="50"/>
      <c r="Z34" s="37">
        <f t="shared" si="3"/>
        <v>0</v>
      </c>
      <c r="AA34" s="37">
        <f t="shared" si="4"/>
        <v>0</v>
      </c>
      <c r="AB34" s="37">
        <f t="shared" si="5"/>
        <v>0</v>
      </c>
    </row>
    <row r="35" spans="1:28" x14ac:dyDescent="0.2">
      <c r="A35" s="79">
        <f t="shared" si="6"/>
        <v>43007</v>
      </c>
      <c r="B35" s="7"/>
      <c r="C35" s="7"/>
      <c r="D35" s="7"/>
      <c r="E35" s="7"/>
      <c r="F35" s="7"/>
      <c r="G35" s="7"/>
      <c r="H35" s="85">
        <f t="shared" si="0"/>
        <v>0</v>
      </c>
      <c r="I35" s="49"/>
      <c r="J35" s="9"/>
      <c r="K35" s="9"/>
      <c r="L35" s="9"/>
      <c r="M35" s="9"/>
      <c r="N35" s="9"/>
      <c r="O35" s="39">
        <f t="shared" si="1"/>
        <v>0</v>
      </c>
      <c r="P35" s="50"/>
      <c r="Q35" s="9"/>
      <c r="R35" s="9"/>
      <c r="S35" s="9"/>
      <c r="T35" s="9"/>
      <c r="U35" s="37">
        <f t="shared" si="2"/>
        <v>0</v>
      </c>
      <c r="V35" s="50"/>
      <c r="W35" s="9"/>
      <c r="X35" s="9"/>
      <c r="Y35" s="50"/>
      <c r="Z35" s="37">
        <f t="shared" si="3"/>
        <v>0</v>
      </c>
      <c r="AA35" s="37">
        <f t="shared" si="4"/>
        <v>0</v>
      </c>
      <c r="AB35" s="37">
        <f t="shared" si="5"/>
        <v>0</v>
      </c>
    </row>
    <row r="36" spans="1:28" x14ac:dyDescent="0.2">
      <c r="A36" s="79">
        <f t="shared" si="6"/>
        <v>43008</v>
      </c>
      <c r="B36" s="7"/>
      <c r="C36" s="7"/>
      <c r="D36" s="7"/>
      <c r="E36" s="7"/>
      <c r="F36" s="7"/>
      <c r="G36" s="7"/>
      <c r="H36" s="85">
        <f t="shared" si="0"/>
        <v>0</v>
      </c>
      <c r="I36" s="49"/>
      <c r="J36" s="9"/>
      <c r="K36" s="9"/>
      <c r="L36" s="9"/>
      <c r="M36" s="9"/>
      <c r="N36" s="9"/>
      <c r="O36" s="39">
        <f t="shared" si="1"/>
        <v>0</v>
      </c>
      <c r="P36" s="50"/>
      <c r="Q36" s="9"/>
      <c r="R36" s="9"/>
      <c r="S36" s="9"/>
      <c r="T36" s="9"/>
      <c r="U36" s="37">
        <f t="shared" si="2"/>
        <v>0</v>
      </c>
      <c r="V36" s="50"/>
      <c r="W36" s="9"/>
      <c r="X36" s="9"/>
      <c r="Y36" s="50"/>
      <c r="Z36" s="37">
        <f t="shared" si="3"/>
        <v>0</v>
      </c>
      <c r="AA36" s="37">
        <f t="shared" si="4"/>
        <v>0</v>
      </c>
      <c r="AB36" s="37">
        <f t="shared" si="5"/>
        <v>0</v>
      </c>
    </row>
    <row r="37" spans="1:28" x14ac:dyDescent="0.2">
      <c r="A37" s="80" t="s">
        <v>9</v>
      </c>
      <c r="B37" s="80">
        <f>SUM(B7:B36)</f>
        <v>0</v>
      </c>
      <c r="C37" s="80">
        <f>SUM(C7:C36)</f>
        <v>0</v>
      </c>
      <c r="D37" s="80">
        <f>SUM(D7:D36)</f>
        <v>0</v>
      </c>
      <c r="E37" s="80">
        <f>SUM(E7:E36)</f>
        <v>0</v>
      </c>
      <c r="F37" s="80">
        <f>SUM(F7:F36)</f>
        <v>0</v>
      </c>
      <c r="G37" s="80">
        <f>SUM(G7:G36)</f>
        <v>0</v>
      </c>
      <c r="H37" s="80">
        <f>SUM(H7:H36)</f>
        <v>0</v>
      </c>
      <c r="I37" s="49"/>
      <c r="J37" s="80">
        <f t="shared" ref="J37:O37" si="7">SUM(J7:J36)</f>
        <v>0</v>
      </c>
      <c r="K37" s="80">
        <f t="shared" si="7"/>
        <v>0</v>
      </c>
      <c r="L37" s="80">
        <f t="shared" si="7"/>
        <v>0</v>
      </c>
      <c r="M37" s="80">
        <f t="shared" si="7"/>
        <v>0</v>
      </c>
      <c r="N37" s="80">
        <f t="shared" si="7"/>
        <v>0</v>
      </c>
      <c r="O37" s="80">
        <f t="shared" si="7"/>
        <v>0</v>
      </c>
      <c r="P37" s="38"/>
      <c r="Q37" s="83">
        <f>SUM(Q7:Q36)</f>
        <v>0</v>
      </c>
      <c r="R37" s="83">
        <f>SUM(R7:R36)</f>
        <v>0</v>
      </c>
      <c r="S37" s="83">
        <f>SUM(S7:S36)</f>
        <v>0</v>
      </c>
      <c r="T37" s="83">
        <f>SUM(T7:T36)</f>
        <v>0</v>
      </c>
      <c r="U37" s="83">
        <f>SUM(U7:U36)</f>
        <v>0</v>
      </c>
      <c r="V37" s="50"/>
      <c r="W37" s="83"/>
      <c r="X37" s="83">
        <f>SUM(X7:X36)</f>
        <v>0</v>
      </c>
      <c r="Y37" s="38"/>
      <c r="Z37" s="37">
        <f t="shared" si="3"/>
        <v>0</v>
      </c>
      <c r="AA37" s="64"/>
      <c r="AB37" s="64"/>
    </row>
    <row r="38" spans="1:28" x14ac:dyDescent="0.2">
      <c r="A38" s="81" t="s">
        <v>20</v>
      </c>
      <c r="B38" s="84">
        <f>(B37/1.2)</f>
        <v>0</v>
      </c>
      <c r="C38" s="84">
        <f>(C37/1.1)</f>
        <v>0</v>
      </c>
      <c r="D38" s="84">
        <f>(D37/1.085)</f>
        <v>0</v>
      </c>
      <c r="E38" s="84">
        <f>(E37/1.055)</f>
        <v>0</v>
      </c>
      <c r="F38" s="84">
        <f>(F37/1.021)</f>
        <v>0</v>
      </c>
      <c r="G38" s="84">
        <f>G37</f>
        <v>0</v>
      </c>
      <c r="H38" s="51"/>
      <c r="I38" s="51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4"/>
      <c r="Y38" s="53"/>
      <c r="Z38" s="54"/>
      <c r="AA38" s="53"/>
      <c r="AB38" s="53"/>
    </row>
    <row r="39" spans="1:28" ht="13.5" thickBot="1" x14ac:dyDescent="0.25">
      <c r="A39" s="82" t="s">
        <v>21</v>
      </c>
      <c r="B39" s="84">
        <f>(B38*20%)</f>
        <v>0</v>
      </c>
      <c r="C39" s="84">
        <f>(C38*10%)</f>
        <v>0</v>
      </c>
      <c r="D39" s="84">
        <f>(D38*8.5%)</f>
        <v>0</v>
      </c>
      <c r="E39" s="84">
        <f>(E38*5.5%)</f>
        <v>0</v>
      </c>
      <c r="F39" s="84">
        <f>(F38*2.1%)</f>
        <v>0</v>
      </c>
      <c r="G39" s="84"/>
      <c r="H39" s="51"/>
      <c r="I39" s="51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4"/>
      <c r="Y39" s="53"/>
      <c r="Z39" s="54"/>
      <c r="AA39" s="53"/>
      <c r="AB39" s="53"/>
    </row>
    <row r="40" spans="1:28" ht="12.95" customHeight="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124" t="s">
        <v>22</v>
      </c>
      <c r="AA40" s="126">
        <f>AB36</f>
        <v>0</v>
      </c>
      <c r="AB40" s="53"/>
    </row>
    <row r="41" spans="1:28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5"/>
      <c r="Y41" s="53"/>
      <c r="Z41" s="125"/>
      <c r="AA41" s="127"/>
      <c r="AB41" s="53"/>
    </row>
    <row r="42" spans="1:28" ht="26.25" thickBot="1" x14ac:dyDescent="0.2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4"/>
      <c r="Y42" s="53"/>
      <c r="Z42" s="87" t="s">
        <v>23</v>
      </c>
      <c r="AA42" s="88">
        <f>AA36</f>
        <v>0</v>
      </c>
      <c r="AB42" s="53"/>
    </row>
    <row r="43" spans="1:28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6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G46" s="57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</sheetData>
  <sheetProtection sheet="1" objects="1" scenarios="1" selectLockedCells="1"/>
  <mergeCells count="12">
    <mergeCell ref="AA40:AA41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0:Z41"/>
  </mergeCells>
  <conditionalFormatting sqref="AA7:AB36">
    <cfRule type="cellIs" dxfId="3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M103"/>
  <sheetViews>
    <sheetView topLeftCell="A82" workbookViewId="0">
      <selection activeCell="D6" sqref="D6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+SEPTEMBRE!A7</f>
        <v>42979</v>
      </c>
      <c r="B1" s="106" t="s">
        <v>27</v>
      </c>
      <c r="C1" s="106" t="s">
        <v>28</v>
      </c>
      <c r="D1" s="107" t="s">
        <v>187</v>
      </c>
      <c r="E1" s="106" t="s">
        <v>148</v>
      </c>
      <c r="F1" s="106">
        <v>0</v>
      </c>
      <c r="G1" s="108">
        <f>+SEPTEMBRE!L7</f>
        <v>0</v>
      </c>
    </row>
    <row r="2" spans="1:13" ht="15" x14ac:dyDescent="0.25">
      <c r="A2" s="105">
        <f>+SEPTEMBRE!A8</f>
        <v>42980</v>
      </c>
      <c r="B2" s="106" t="s">
        <v>27</v>
      </c>
      <c r="C2" s="106" t="s">
        <v>28</v>
      </c>
      <c r="D2" s="107" t="s">
        <v>187</v>
      </c>
      <c r="E2" s="106" t="s">
        <v>148</v>
      </c>
      <c r="F2" s="106">
        <v>0</v>
      </c>
      <c r="G2" s="108">
        <f>+SEPTEMBRE!L8</f>
        <v>0</v>
      </c>
    </row>
    <row r="3" spans="1:13" ht="15" x14ac:dyDescent="0.25">
      <c r="A3" s="105">
        <f>+SEPTEMBRE!A9</f>
        <v>42981</v>
      </c>
      <c r="B3" s="106" t="s">
        <v>27</v>
      </c>
      <c r="C3" s="106" t="s">
        <v>28</v>
      </c>
      <c r="D3" s="107" t="s">
        <v>187</v>
      </c>
      <c r="E3" s="106" t="s">
        <v>148</v>
      </c>
      <c r="F3" s="106">
        <v>0</v>
      </c>
      <c r="G3" s="108">
        <f>+SEPTEMBRE!L9</f>
        <v>0</v>
      </c>
      <c r="J3" s="104" t="s">
        <v>75</v>
      </c>
    </row>
    <row r="4" spans="1:13" ht="15" x14ac:dyDescent="0.25">
      <c r="A4" s="105">
        <f>+SEPTEMBRE!A10</f>
        <v>42982</v>
      </c>
      <c r="B4" s="106" t="s">
        <v>27</v>
      </c>
      <c r="C4" s="106" t="s">
        <v>28</v>
      </c>
      <c r="D4" s="107" t="s">
        <v>187</v>
      </c>
      <c r="E4" s="106" t="s">
        <v>148</v>
      </c>
      <c r="F4" s="106">
        <v>0</v>
      </c>
      <c r="G4" s="108">
        <f>+SEPTEMBRE!L10</f>
        <v>0</v>
      </c>
    </row>
    <row r="5" spans="1:13" ht="15" x14ac:dyDescent="0.25">
      <c r="A5" s="105">
        <f>+SEPTEMBRE!A11</f>
        <v>42983</v>
      </c>
      <c r="B5" s="106" t="s">
        <v>27</v>
      </c>
      <c r="C5" s="106" t="s">
        <v>28</v>
      </c>
      <c r="D5" s="107" t="s">
        <v>187</v>
      </c>
      <c r="E5" s="106" t="s">
        <v>148</v>
      </c>
      <c r="F5" s="106">
        <v>0</v>
      </c>
      <c r="G5" s="108">
        <f>+SEPTEMBRE!L11</f>
        <v>0</v>
      </c>
      <c r="J5" t="s">
        <v>76</v>
      </c>
      <c r="K5" s="101">
        <f>+SUM(F:F)</f>
        <v>0</v>
      </c>
    </row>
    <row r="6" spans="1:13" ht="15" x14ac:dyDescent="0.25">
      <c r="A6" s="105">
        <f>+SEPTEMBRE!A12</f>
        <v>42984</v>
      </c>
      <c r="B6" s="106" t="s">
        <v>27</v>
      </c>
      <c r="C6" s="106" t="s">
        <v>28</v>
      </c>
      <c r="D6" s="107" t="s">
        <v>187</v>
      </c>
      <c r="E6" s="106" t="s">
        <v>148</v>
      </c>
      <c r="F6" s="106">
        <v>0</v>
      </c>
      <c r="G6" s="108">
        <f>+SEPTEMBRE!L12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+SEPTEMBRE!A13</f>
        <v>42985</v>
      </c>
      <c r="B7" s="106" t="s">
        <v>27</v>
      </c>
      <c r="C7" s="106" t="s">
        <v>28</v>
      </c>
      <c r="D7" s="107" t="s">
        <v>187</v>
      </c>
      <c r="E7" s="106" t="s">
        <v>148</v>
      </c>
      <c r="F7" s="106">
        <v>0</v>
      </c>
      <c r="G7" s="108">
        <f>+SEPTEMBRE!L13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+SEPTEMBRE!A14</f>
        <v>42986</v>
      </c>
      <c r="B8" s="106" t="s">
        <v>27</v>
      </c>
      <c r="C8" s="106" t="s">
        <v>28</v>
      </c>
      <c r="D8" s="107" t="s">
        <v>187</v>
      </c>
      <c r="E8" s="106" t="s">
        <v>148</v>
      </c>
      <c r="F8" s="106">
        <v>0</v>
      </c>
      <c r="G8" s="108">
        <f>+SEPTEMBRE!L14</f>
        <v>0</v>
      </c>
    </row>
    <row r="9" spans="1:13" ht="15" x14ac:dyDescent="0.25">
      <c r="A9" s="105">
        <f>+SEPTEMBRE!A15</f>
        <v>42987</v>
      </c>
      <c r="B9" s="106" t="s">
        <v>27</v>
      </c>
      <c r="C9" s="106" t="s">
        <v>28</v>
      </c>
      <c r="D9" s="107" t="s">
        <v>187</v>
      </c>
      <c r="E9" s="106" t="s">
        <v>148</v>
      </c>
      <c r="F9" s="106">
        <v>0</v>
      </c>
      <c r="G9" s="108">
        <f>+SEPTEMBRE!L15</f>
        <v>0</v>
      </c>
    </row>
    <row r="10" spans="1:13" ht="15" x14ac:dyDescent="0.25">
      <c r="A10" s="105">
        <f>+SEPTEMBRE!A16</f>
        <v>42988</v>
      </c>
      <c r="B10" s="106" t="s">
        <v>27</v>
      </c>
      <c r="C10" s="106" t="s">
        <v>28</v>
      </c>
      <c r="D10" s="107" t="s">
        <v>187</v>
      </c>
      <c r="E10" s="106" t="s">
        <v>148</v>
      </c>
      <c r="F10" s="106">
        <v>0</v>
      </c>
      <c r="G10" s="108">
        <f>+SEPTEMBRE!L16</f>
        <v>0</v>
      </c>
    </row>
    <row r="11" spans="1:13" ht="15" x14ac:dyDescent="0.25">
      <c r="A11" s="105">
        <f>+SEPTEMBRE!A17</f>
        <v>42989</v>
      </c>
      <c r="B11" s="106" t="s">
        <v>27</v>
      </c>
      <c r="C11" s="106" t="s">
        <v>28</v>
      </c>
      <c r="D11" s="107" t="s">
        <v>187</v>
      </c>
      <c r="E11" s="106" t="s">
        <v>148</v>
      </c>
      <c r="F11" s="106">
        <v>0</v>
      </c>
      <c r="G11" s="108">
        <f>+SEPTEMBRE!L17</f>
        <v>0</v>
      </c>
    </row>
    <row r="12" spans="1:13" ht="15" x14ac:dyDescent="0.25">
      <c r="A12" s="105">
        <f>+SEPTEMBRE!A18</f>
        <v>42990</v>
      </c>
      <c r="B12" s="106" t="s">
        <v>27</v>
      </c>
      <c r="C12" s="106" t="s">
        <v>28</v>
      </c>
      <c r="D12" s="107" t="s">
        <v>187</v>
      </c>
      <c r="E12" s="106" t="s">
        <v>148</v>
      </c>
      <c r="F12" s="106">
        <v>0</v>
      </c>
      <c r="G12" s="108">
        <f>+SEPTEMBRE!L18</f>
        <v>0</v>
      </c>
    </row>
    <row r="13" spans="1:13" ht="15" x14ac:dyDescent="0.25">
      <c r="A13" s="105">
        <f>+SEPTEMBRE!A19</f>
        <v>42991</v>
      </c>
      <c r="B13" s="106" t="s">
        <v>27</v>
      </c>
      <c r="C13" s="106" t="s">
        <v>28</v>
      </c>
      <c r="D13" s="107" t="s">
        <v>187</v>
      </c>
      <c r="E13" s="106" t="s">
        <v>148</v>
      </c>
      <c r="F13" s="106">
        <v>0</v>
      </c>
      <c r="G13" s="108">
        <f>+SEPTEMBRE!L19</f>
        <v>0</v>
      </c>
    </row>
    <row r="14" spans="1:13" ht="15" x14ac:dyDescent="0.25">
      <c r="A14" s="105">
        <f>+SEPTEMBRE!A20</f>
        <v>42992</v>
      </c>
      <c r="B14" s="106" t="s">
        <v>27</v>
      </c>
      <c r="C14" s="106" t="s">
        <v>28</v>
      </c>
      <c r="D14" s="107" t="s">
        <v>187</v>
      </c>
      <c r="E14" s="106" t="s">
        <v>148</v>
      </c>
      <c r="F14" s="106">
        <v>0</v>
      </c>
      <c r="G14" s="108">
        <f>+SEPTEMBRE!L20</f>
        <v>0</v>
      </c>
    </row>
    <row r="15" spans="1:13" ht="15" x14ac:dyDescent="0.25">
      <c r="A15" s="105">
        <f>+SEPTEMBRE!A21</f>
        <v>42993</v>
      </c>
      <c r="B15" s="106" t="s">
        <v>27</v>
      </c>
      <c r="C15" s="106" t="s">
        <v>28</v>
      </c>
      <c r="D15" s="107" t="s">
        <v>187</v>
      </c>
      <c r="E15" s="106" t="s">
        <v>148</v>
      </c>
      <c r="F15" s="106">
        <v>0</v>
      </c>
      <c r="G15" s="108">
        <f>+SEPTEMBRE!L21</f>
        <v>0</v>
      </c>
    </row>
    <row r="16" spans="1:13" ht="15" x14ac:dyDescent="0.25">
      <c r="A16" s="105">
        <f>+SEPTEMBRE!A22</f>
        <v>42994</v>
      </c>
      <c r="B16" s="106" t="s">
        <v>27</v>
      </c>
      <c r="C16" s="106" t="s">
        <v>28</v>
      </c>
      <c r="D16" s="107" t="s">
        <v>187</v>
      </c>
      <c r="E16" s="106" t="s">
        <v>148</v>
      </c>
      <c r="F16" s="106">
        <v>0</v>
      </c>
      <c r="G16" s="108">
        <f>+SEPTEMBRE!L22</f>
        <v>0</v>
      </c>
    </row>
    <row r="17" spans="1:11" ht="15" x14ac:dyDescent="0.25">
      <c r="A17" s="105">
        <f>+SEPTEMBRE!A23</f>
        <v>42995</v>
      </c>
      <c r="B17" s="106" t="s">
        <v>27</v>
      </c>
      <c r="C17" s="106" t="s">
        <v>28</v>
      </c>
      <c r="D17" s="107" t="s">
        <v>187</v>
      </c>
      <c r="E17" s="106" t="s">
        <v>148</v>
      </c>
      <c r="F17" s="106">
        <v>0</v>
      </c>
      <c r="G17" s="108">
        <f>+SEPTEMBRE!L23</f>
        <v>0</v>
      </c>
      <c r="K17"/>
    </row>
    <row r="18" spans="1:11" ht="15" x14ac:dyDescent="0.25">
      <c r="A18" s="105">
        <f>+SEPTEMBRE!A24</f>
        <v>42996</v>
      </c>
      <c r="B18" s="106" t="s">
        <v>27</v>
      </c>
      <c r="C18" s="106" t="s">
        <v>28</v>
      </c>
      <c r="D18" s="107" t="s">
        <v>187</v>
      </c>
      <c r="E18" s="106" t="s">
        <v>148</v>
      </c>
      <c r="F18" s="106">
        <v>0</v>
      </c>
      <c r="G18" s="108">
        <f>+SEPTEMBRE!L24</f>
        <v>0</v>
      </c>
      <c r="K18"/>
    </row>
    <row r="19" spans="1:11" ht="15" x14ac:dyDescent="0.25">
      <c r="A19" s="105">
        <f>+SEPTEMBRE!A25</f>
        <v>42997</v>
      </c>
      <c r="B19" s="106" t="s">
        <v>27</v>
      </c>
      <c r="C19" s="106" t="s">
        <v>28</v>
      </c>
      <c r="D19" s="107" t="s">
        <v>187</v>
      </c>
      <c r="E19" s="106" t="s">
        <v>148</v>
      </c>
      <c r="F19" s="106">
        <v>0</v>
      </c>
      <c r="G19" s="108">
        <f>+SEPTEMBRE!L25</f>
        <v>0</v>
      </c>
      <c r="K19"/>
    </row>
    <row r="20" spans="1:11" ht="15" x14ac:dyDescent="0.25">
      <c r="A20" s="105">
        <f>+SEPTEMBRE!A26</f>
        <v>42998</v>
      </c>
      <c r="B20" s="106" t="s">
        <v>27</v>
      </c>
      <c r="C20" s="106" t="s">
        <v>28</v>
      </c>
      <c r="D20" s="107" t="s">
        <v>187</v>
      </c>
      <c r="E20" s="106" t="s">
        <v>148</v>
      </c>
      <c r="F20" s="106">
        <v>0</v>
      </c>
      <c r="G20" s="108">
        <f>+SEPTEMBRE!L26</f>
        <v>0</v>
      </c>
      <c r="K20"/>
    </row>
    <row r="21" spans="1:11" ht="15" x14ac:dyDescent="0.25">
      <c r="A21" s="105">
        <f>+SEPTEMBRE!A27</f>
        <v>42999</v>
      </c>
      <c r="B21" s="106" t="s">
        <v>27</v>
      </c>
      <c r="C21" s="106" t="s">
        <v>28</v>
      </c>
      <c r="D21" s="107" t="s">
        <v>187</v>
      </c>
      <c r="E21" s="106" t="s">
        <v>148</v>
      </c>
      <c r="F21" s="106">
        <v>0</v>
      </c>
      <c r="G21" s="108">
        <f>+SEPTEMBRE!L27</f>
        <v>0</v>
      </c>
      <c r="K21"/>
    </row>
    <row r="22" spans="1:11" ht="15" x14ac:dyDescent="0.25">
      <c r="A22" s="105">
        <f>+SEPTEMBRE!A28</f>
        <v>43000</v>
      </c>
      <c r="B22" s="106" t="s">
        <v>27</v>
      </c>
      <c r="C22" s="106" t="s">
        <v>28</v>
      </c>
      <c r="D22" s="107" t="s">
        <v>187</v>
      </c>
      <c r="E22" s="106" t="s">
        <v>148</v>
      </c>
      <c r="F22" s="106">
        <v>0</v>
      </c>
      <c r="G22" s="108">
        <f>+SEPTEMBRE!L28</f>
        <v>0</v>
      </c>
      <c r="K22"/>
    </row>
    <row r="23" spans="1:11" ht="15" x14ac:dyDescent="0.25">
      <c r="A23" s="105">
        <f>+SEPTEMBRE!A29</f>
        <v>43001</v>
      </c>
      <c r="B23" s="106" t="s">
        <v>27</v>
      </c>
      <c r="C23" s="106" t="s">
        <v>28</v>
      </c>
      <c r="D23" s="107" t="s">
        <v>187</v>
      </c>
      <c r="E23" s="106" t="s">
        <v>148</v>
      </c>
      <c r="F23" s="106">
        <v>0</v>
      </c>
      <c r="G23" s="108">
        <f>+SEPTEMBRE!L29</f>
        <v>0</v>
      </c>
      <c r="K23"/>
    </row>
    <row r="24" spans="1:11" ht="15" x14ac:dyDescent="0.25">
      <c r="A24" s="105">
        <f>+SEPTEMBRE!A30</f>
        <v>43002</v>
      </c>
      <c r="B24" s="106" t="s">
        <v>27</v>
      </c>
      <c r="C24" s="106" t="s">
        <v>28</v>
      </c>
      <c r="D24" s="107" t="s">
        <v>187</v>
      </c>
      <c r="E24" s="106" t="s">
        <v>148</v>
      </c>
      <c r="F24" s="106">
        <v>0</v>
      </c>
      <c r="G24" s="108">
        <f>+SEPTEMBRE!L30</f>
        <v>0</v>
      </c>
      <c r="K24"/>
    </row>
    <row r="25" spans="1:11" ht="15" x14ac:dyDescent="0.25">
      <c r="A25" s="105">
        <f>+SEPTEMBRE!A31</f>
        <v>43003</v>
      </c>
      <c r="B25" s="106" t="s">
        <v>27</v>
      </c>
      <c r="C25" s="106" t="s">
        <v>28</v>
      </c>
      <c r="D25" s="107" t="s">
        <v>187</v>
      </c>
      <c r="E25" s="106" t="s">
        <v>148</v>
      </c>
      <c r="F25" s="106">
        <v>0</v>
      </c>
      <c r="G25" s="108">
        <f>+SEPTEMBRE!L31</f>
        <v>0</v>
      </c>
      <c r="K25"/>
    </row>
    <row r="26" spans="1:11" ht="15" x14ac:dyDescent="0.25">
      <c r="A26" s="105">
        <f>+SEPTEMBRE!A32</f>
        <v>43004</v>
      </c>
      <c r="B26" s="106" t="s">
        <v>27</v>
      </c>
      <c r="C26" s="106" t="s">
        <v>28</v>
      </c>
      <c r="D26" s="107" t="s">
        <v>187</v>
      </c>
      <c r="E26" s="106" t="s">
        <v>148</v>
      </c>
      <c r="F26" s="106">
        <v>0</v>
      </c>
      <c r="G26" s="108">
        <f>+SEPTEMBRE!L32</f>
        <v>0</v>
      </c>
      <c r="K26"/>
    </row>
    <row r="27" spans="1:11" ht="15" x14ac:dyDescent="0.25">
      <c r="A27" s="105">
        <f>+SEPTEMBRE!A33</f>
        <v>43005</v>
      </c>
      <c r="B27" s="106" t="s">
        <v>27</v>
      </c>
      <c r="C27" s="106" t="s">
        <v>28</v>
      </c>
      <c r="D27" s="107" t="s">
        <v>187</v>
      </c>
      <c r="E27" s="106" t="s">
        <v>148</v>
      </c>
      <c r="F27" s="106">
        <v>0</v>
      </c>
      <c r="G27" s="108">
        <f>+SEPTEMBRE!L33</f>
        <v>0</v>
      </c>
      <c r="K27"/>
    </row>
    <row r="28" spans="1:11" ht="15" x14ac:dyDescent="0.25">
      <c r="A28" s="105">
        <f>+SEPTEMBRE!A34</f>
        <v>43006</v>
      </c>
      <c r="B28" s="106" t="s">
        <v>27</v>
      </c>
      <c r="C28" s="106" t="s">
        <v>28</v>
      </c>
      <c r="D28" s="107" t="s">
        <v>187</v>
      </c>
      <c r="E28" s="106" t="s">
        <v>148</v>
      </c>
      <c r="F28" s="106">
        <v>0</v>
      </c>
      <c r="G28" s="108">
        <f>+SEPTEMBRE!L34</f>
        <v>0</v>
      </c>
      <c r="K28"/>
    </row>
    <row r="29" spans="1:11" ht="15" x14ac:dyDescent="0.25">
      <c r="A29" s="105">
        <f>+SEPTEMBRE!A35</f>
        <v>43007</v>
      </c>
      <c r="B29" s="106" t="s">
        <v>27</v>
      </c>
      <c r="C29" s="106" t="s">
        <v>28</v>
      </c>
      <c r="D29" s="107" t="s">
        <v>187</v>
      </c>
      <c r="E29" s="106" t="s">
        <v>148</v>
      </c>
      <c r="F29" s="106">
        <v>0</v>
      </c>
      <c r="G29" s="108">
        <f>+SEPTEMBRE!L35</f>
        <v>0</v>
      </c>
      <c r="K29"/>
    </row>
    <row r="30" spans="1:11" ht="15" x14ac:dyDescent="0.25">
      <c r="A30" s="105">
        <f>+SEPTEMBRE!A36</f>
        <v>43008</v>
      </c>
      <c r="B30" s="106" t="s">
        <v>27</v>
      </c>
      <c r="C30" s="106" t="s">
        <v>28</v>
      </c>
      <c r="D30" s="107" t="s">
        <v>187</v>
      </c>
      <c r="E30" s="106" t="s">
        <v>148</v>
      </c>
      <c r="F30" s="106">
        <v>0</v>
      </c>
      <c r="G30" s="108">
        <f>+SEPTEMBRE!L36</f>
        <v>0</v>
      </c>
      <c r="K30"/>
    </row>
    <row r="31" spans="1:11" ht="15" x14ac:dyDescent="0.25">
      <c r="A31" s="105">
        <f>+SEPTEMBRE!A7</f>
        <v>42979</v>
      </c>
      <c r="B31" s="106" t="s">
        <v>27</v>
      </c>
      <c r="C31" s="106">
        <v>580</v>
      </c>
      <c r="D31" s="107" t="s">
        <v>187</v>
      </c>
      <c r="E31" s="106" t="s">
        <v>45</v>
      </c>
      <c r="F31" s="108">
        <f>+SEPTEMBRE!S7</f>
        <v>0</v>
      </c>
      <c r="G31" s="108">
        <f>+SEPTEMBRE!L41</f>
        <v>0</v>
      </c>
      <c r="K31"/>
    </row>
    <row r="32" spans="1:11" ht="15" x14ac:dyDescent="0.25">
      <c r="A32" s="105">
        <f>+SEPTEMBRE!A8</f>
        <v>42980</v>
      </c>
      <c r="B32" s="106" t="s">
        <v>27</v>
      </c>
      <c r="C32" s="106">
        <v>580</v>
      </c>
      <c r="D32" s="107" t="s">
        <v>187</v>
      </c>
      <c r="E32" s="106" t="s">
        <v>45</v>
      </c>
      <c r="F32" s="108">
        <f>+SEPTEMBRE!S8</f>
        <v>0</v>
      </c>
      <c r="G32" s="108">
        <f>+SEPTEMBRE!L42</f>
        <v>0</v>
      </c>
      <c r="K32"/>
    </row>
    <row r="33" spans="1:11" ht="15" x14ac:dyDescent="0.25">
      <c r="A33" s="105">
        <f>+SEPTEMBRE!A9</f>
        <v>42981</v>
      </c>
      <c r="B33" s="106" t="s">
        <v>27</v>
      </c>
      <c r="C33" s="106">
        <v>580</v>
      </c>
      <c r="D33" s="107" t="s">
        <v>187</v>
      </c>
      <c r="E33" s="106" t="s">
        <v>45</v>
      </c>
      <c r="F33" s="108">
        <f>+SEPTEMBRE!S9</f>
        <v>0</v>
      </c>
      <c r="G33" s="108">
        <f>+SEPTEMBRE!L43</f>
        <v>0</v>
      </c>
      <c r="K33"/>
    </row>
    <row r="34" spans="1:11" ht="15" x14ac:dyDescent="0.25">
      <c r="A34" s="105">
        <f>+SEPTEMBRE!A10</f>
        <v>42982</v>
      </c>
      <c r="B34" s="106" t="s">
        <v>27</v>
      </c>
      <c r="C34" s="106">
        <v>580</v>
      </c>
      <c r="D34" s="107" t="s">
        <v>187</v>
      </c>
      <c r="E34" s="106" t="s">
        <v>45</v>
      </c>
      <c r="F34" s="108">
        <f>+SEPTEMBRE!S10</f>
        <v>0</v>
      </c>
      <c r="G34" s="108">
        <f>+SEPTEMBRE!L44</f>
        <v>0</v>
      </c>
      <c r="K34"/>
    </row>
    <row r="35" spans="1:11" ht="15" x14ac:dyDescent="0.25">
      <c r="A35" s="105">
        <f>+SEPTEMBRE!A11</f>
        <v>42983</v>
      </c>
      <c r="B35" s="106" t="s">
        <v>27</v>
      </c>
      <c r="C35" s="106">
        <v>580</v>
      </c>
      <c r="D35" s="107" t="s">
        <v>187</v>
      </c>
      <c r="E35" s="106" t="s">
        <v>45</v>
      </c>
      <c r="F35" s="108">
        <f>+SEPTEMBRE!S11</f>
        <v>0</v>
      </c>
      <c r="G35" s="108">
        <f>+SEPTEMBRE!L45</f>
        <v>0</v>
      </c>
      <c r="K35"/>
    </row>
    <row r="36" spans="1:11" ht="15" x14ac:dyDescent="0.25">
      <c r="A36" s="105">
        <f>+SEPTEMBRE!A12</f>
        <v>42984</v>
      </c>
      <c r="B36" s="106" t="s">
        <v>27</v>
      </c>
      <c r="C36" s="106">
        <v>580</v>
      </c>
      <c r="D36" s="107" t="s">
        <v>187</v>
      </c>
      <c r="E36" s="106" t="s">
        <v>45</v>
      </c>
      <c r="F36" s="108">
        <f>+SEPTEMBRE!S12</f>
        <v>0</v>
      </c>
      <c r="G36" s="108">
        <f>+SEPTEMBRE!L46</f>
        <v>0</v>
      </c>
      <c r="K36"/>
    </row>
    <row r="37" spans="1:11" ht="15" x14ac:dyDescent="0.25">
      <c r="A37" s="105">
        <f>+SEPTEMBRE!A13</f>
        <v>42985</v>
      </c>
      <c r="B37" s="106" t="s">
        <v>27</v>
      </c>
      <c r="C37" s="106">
        <v>580</v>
      </c>
      <c r="D37" s="107" t="s">
        <v>187</v>
      </c>
      <c r="E37" s="106" t="s">
        <v>45</v>
      </c>
      <c r="F37" s="108">
        <f>+SEPTEMBRE!S13</f>
        <v>0</v>
      </c>
      <c r="G37" s="108">
        <f>+SEPTEMBRE!L47</f>
        <v>0</v>
      </c>
      <c r="K37"/>
    </row>
    <row r="38" spans="1:11" ht="15" x14ac:dyDescent="0.25">
      <c r="A38" s="105">
        <f>+SEPTEMBRE!A14</f>
        <v>42986</v>
      </c>
      <c r="B38" s="106" t="s">
        <v>27</v>
      </c>
      <c r="C38" s="106">
        <v>580</v>
      </c>
      <c r="D38" s="107" t="s">
        <v>187</v>
      </c>
      <c r="E38" s="106" t="s">
        <v>45</v>
      </c>
      <c r="F38" s="108">
        <f>+SEPTEMBRE!S14</f>
        <v>0</v>
      </c>
      <c r="G38" s="108">
        <f>+SEPTEMBRE!L48</f>
        <v>0</v>
      </c>
      <c r="K38"/>
    </row>
    <row r="39" spans="1:11" ht="15" x14ac:dyDescent="0.25">
      <c r="A39" s="105">
        <f>+SEPTEMBRE!A15</f>
        <v>42987</v>
      </c>
      <c r="B39" s="106" t="s">
        <v>27</v>
      </c>
      <c r="C39" s="106">
        <v>580</v>
      </c>
      <c r="D39" s="107" t="s">
        <v>187</v>
      </c>
      <c r="E39" s="106" t="s">
        <v>45</v>
      </c>
      <c r="F39" s="108">
        <f>+SEPTEMBRE!S15</f>
        <v>0</v>
      </c>
      <c r="G39" s="108">
        <f>+SEPTEMBRE!L49</f>
        <v>0</v>
      </c>
      <c r="K39"/>
    </row>
    <row r="40" spans="1:11" ht="15" x14ac:dyDescent="0.25">
      <c r="A40" s="105">
        <f>+SEPTEMBRE!A16</f>
        <v>42988</v>
      </c>
      <c r="B40" s="106" t="s">
        <v>27</v>
      </c>
      <c r="C40" s="106">
        <v>580</v>
      </c>
      <c r="D40" s="107" t="s">
        <v>187</v>
      </c>
      <c r="E40" s="106" t="s">
        <v>45</v>
      </c>
      <c r="F40" s="108">
        <f>+SEPTEMBRE!S16</f>
        <v>0</v>
      </c>
      <c r="G40" s="108">
        <f>+SEPTEMBRE!L50</f>
        <v>0</v>
      </c>
      <c r="K40"/>
    </row>
    <row r="41" spans="1:11" ht="15" x14ac:dyDescent="0.25">
      <c r="A41" s="105">
        <f>+SEPTEMBRE!A17</f>
        <v>42989</v>
      </c>
      <c r="B41" s="106" t="s">
        <v>27</v>
      </c>
      <c r="C41" s="106">
        <v>580</v>
      </c>
      <c r="D41" s="107" t="s">
        <v>187</v>
      </c>
      <c r="E41" s="106" t="s">
        <v>45</v>
      </c>
      <c r="F41" s="108">
        <f>+SEPTEMBRE!S17</f>
        <v>0</v>
      </c>
      <c r="G41" s="108">
        <f>+SEPTEMBRE!L51</f>
        <v>0</v>
      </c>
      <c r="K41"/>
    </row>
    <row r="42" spans="1:11" ht="15" x14ac:dyDescent="0.25">
      <c r="A42" s="105">
        <f>+SEPTEMBRE!A18</f>
        <v>42990</v>
      </c>
      <c r="B42" s="106" t="s">
        <v>27</v>
      </c>
      <c r="C42" s="106">
        <v>580</v>
      </c>
      <c r="D42" s="107" t="s">
        <v>187</v>
      </c>
      <c r="E42" s="106" t="s">
        <v>45</v>
      </c>
      <c r="F42" s="108">
        <f>+SEPTEMBRE!S18</f>
        <v>0</v>
      </c>
      <c r="G42" s="108">
        <f>+SEPTEMBRE!L52</f>
        <v>0</v>
      </c>
      <c r="K42"/>
    </row>
    <row r="43" spans="1:11" ht="15" x14ac:dyDescent="0.25">
      <c r="A43" s="105">
        <f>+SEPTEMBRE!A19</f>
        <v>42991</v>
      </c>
      <c r="B43" s="106" t="s">
        <v>27</v>
      </c>
      <c r="C43" s="106">
        <v>580</v>
      </c>
      <c r="D43" s="107" t="s">
        <v>187</v>
      </c>
      <c r="E43" s="106" t="s">
        <v>45</v>
      </c>
      <c r="F43" s="108">
        <f>+SEPTEMBRE!S19</f>
        <v>0</v>
      </c>
      <c r="G43" s="108">
        <f>+SEPTEMBRE!L53</f>
        <v>0</v>
      </c>
      <c r="K43"/>
    </row>
    <row r="44" spans="1:11" ht="15" x14ac:dyDescent="0.25">
      <c r="A44" s="105">
        <f>+SEPTEMBRE!A20</f>
        <v>42992</v>
      </c>
      <c r="B44" s="106" t="s">
        <v>27</v>
      </c>
      <c r="C44" s="106">
        <v>580</v>
      </c>
      <c r="D44" s="107" t="s">
        <v>187</v>
      </c>
      <c r="E44" s="106" t="s">
        <v>45</v>
      </c>
      <c r="F44" s="108">
        <f>+SEPTEMBRE!S20</f>
        <v>0</v>
      </c>
      <c r="G44" s="108">
        <f>+SEPTEMBRE!L54</f>
        <v>0</v>
      </c>
      <c r="K44"/>
    </row>
    <row r="45" spans="1:11" ht="15" x14ac:dyDescent="0.25">
      <c r="A45" s="105">
        <f>+SEPTEMBRE!A21</f>
        <v>42993</v>
      </c>
      <c r="B45" s="106" t="s">
        <v>27</v>
      </c>
      <c r="C45" s="106">
        <v>580</v>
      </c>
      <c r="D45" s="107" t="s">
        <v>187</v>
      </c>
      <c r="E45" s="106" t="s">
        <v>45</v>
      </c>
      <c r="F45" s="108">
        <f>+SEPTEMBRE!S21</f>
        <v>0</v>
      </c>
      <c r="G45" s="108">
        <f>+SEPTEMBRE!L55</f>
        <v>0</v>
      </c>
      <c r="K45"/>
    </row>
    <row r="46" spans="1:11" ht="15" x14ac:dyDescent="0.25">
      <c r="A46" s="105">
        <f>+SEPTEMBRE!A22</f>
        <v>42994</v>
      </c>
      <c r="B46" s="106" t="s">
        <v>27</v>
      </c>
      <c r="C46" s="106">
        <v>580</v>
      </c>
      <c r="D46" s="107" t="s">
        <v>187</v>
      </c>
      <c r="E46" s="106" t="s">
        <v>45</v>
      </c>
      <c r="F46" s="108">
        <f>+SEPTEMBRE!S22</f>
        <v>0</v>
      </c>
      <c r="G46" s="108">
        <f>+SEPTEMBRE!L56</f>
        <v>0</v>
      </c>
      <c r="K46"/>
    </row>
    <row r="47" spans="1:11" ht="15" x14ac:dyDescent="0.25">
      <c r="A47" s="105">
        <f>+SEPTEMBRE!A23</f>
        <v>42995</v>
      </c>
      <c r="B47" s="106" t="s">
        <v>27</v>
      </c>
      <c r="C47" s="106">
        <v>580</v>
      </c>
      <c r="D47" s="107" t="s">
        <v>187</v>
      </c>
      <c r="E47" s="106" t="s">
        <v>45</v>
      </c>
      <c r="F47" s="108">
        <f>+SEPTEMBRE!S23</f>
        <v>0</v>
      </c>
      <c r="G47" s="108">
        <f>+SEPTEMBRE!L57</f>
        <v>0</v>
      </c>
      <c r="K47"/>
    </row>
    <row r="48" spans="1:11" ht="15" x14ac:dyDescent="0.25">
      <c r="A48" s="105">
        <f>+SEPTEMBRE!A24</f>
        <v>42996</v>
      </c>
      <c r="B48" s="106" t="s">
        <v>27</v>
      </c>
      <c r="C48" s="106">
        <v>580</v>
      </c>
      <c r="D48" s="107" t="s">
        <v>187</v>
      </c>
      <c r="E48" s="106" t="s">
        <v>45</v>
      </c>
      <c r="F48" s="108">
        <f>+SEPTEMBRE!S24</f>
        <v>0</v>
      </c>
      <c r="G48" s="108">
        <f>+SEPTEMBRE!L58</f>
        <v>0</v>
      </c>
      <c r="K48"/>
    </row>
    <row r="49" spans="1:11" ht="15" x14ac:dyDescent="0.25">
      <c r="A49" s="105">
        <f>+SEPTEMBRE!A25</f>
        <v>42997</v>
      </c>
      <c r="B49" s="106" t="s">
        <v>27</v>
      </c>
      <c r="C49" s="106">
        <v>580</v>
      </c>
      <c r="D49" s="107" t="s">
        <v>187</v>
      </c>
      <c r="E49" s="106" t="s">
        <v>45</v>
      </c>
      <c r="F49" s="108">
        <f>+SEPTEMBRE!S25</f>
        <v>0</v>
      </c>
      <c r="G49" s="108">
        <f>+SEPTEMBRE!L59</f>
        <v>0</v>
      </c>
      <c r="K49"/>
    </row>
    <row r="50" spans="1:11" ht="15" x14ac:dyDescent="0.25">
      <c r="A50" s="105">
        <f>+SEPTEMBRE!A26</f>
        <v>42998</v>
      </c>
      <c r="B50" s="106" t="s">
        <v>27</v>
      </c>
      <c r="C50" s="106">
        <v>580</v>
      </c>
      <c r="D50" s="107" t="s">
        <v>187</v>
      </c>
      <c r="E50" s="106" t="s">
        <v>45</v>
      </c>
      <c r="F50" s="108">
        <f>+SEPTEMBRE!S26</f>
        <v>0</v>
      </c>
      <c r="G50" s="108">
        <f>+SEPTEMBRE!L60</f>
        <v>0</v>
      </c>
      <c r="K50"/>
    </row>
    <row r="51" spans="1:11" ht="15" x14ac:dyDescent="0.25">
      <c r="A51" s="105">
        <f>+SEPTEMBRE!A27</f>
        <v>42999</v>
      </c>
      <c r="B51" s="106" t="s">
        <v>27</v>
      </c>
      <c r="C51" s="106">
        <v>580</v>
      </c>
      <c r="D51" s="107" t="s">
        <v>187</v>
      </c>
      <c r="E51" s="106" t="s">
        <v>45</v>
      </c>
      <c r="F51" s="108">
        <f>+SEPTEMBRE!S27</f>
        <v>0</v>
      </c>
      <c r="G51" s="108">
        <f>+SEPTEMBRE!L61</f>
        <v>0</v>
      </c>
      <c r="K51"/>
    </row>
    <row r="52" spans="1:11" ht="15" x14ac:dyDescent="0.25">
      <c r="A52" s="105">
        <f>+SEPTEMBRE!A28</f>
        <v>43000</v>
      </c>
      <c r="B52" s="106" t="s">
        <v>27</v>
      </c>
      <c r="C52" s="106">
        <v>580</v>
      </c>
      <c r="D52" s="107" t="s">
        <v>187</v>
      </c>
      <c r="E52" s="106" t="s">
        <v>45</v>
      </c>
      <c r="F52" s="108">
        <f>+SEPTEMBRE!S28</f>
        <v>0</v>
      </c>
      <c r="G52" s="108">
        <f>+SEPTEMBRE!L62</f>
        <v>0</v>
      </c>
      <c r="K52"/>
    </row>
    <row r="53" spans="1:11" ht="15" x14ac:dyDescent="0.25">
      <c r="A53" s="105">
        <f>+SEPTEMBRE!A29</f>
        <v>43001</v>
      </c>
      <c r="B53" s="106" t="s">
        <v>27</v>
      </c>
      <c r="C53" s="106">
        <v>580</v>
      </c>
      <c r="D53" s="107" t="s">
        <v>187</v>
      </c>
      <c r="E53" s="106" t="s">
        <v>45</v>
      </c>
      <c r="F53" s="108">
        <f>+SEPTEMBRE!S29</f>
        <v>0</v>
      </c>
      <c r="G53" s="108">
        <f>+SEPTEMBRE!L63</f>
        <v>0</v>
      </c>
      <c r="K53"/>
    </row>
    <row r="54" spans="1:11" ht="15" x14ac:dyDescent="0.25">
      <c r="A54" s="105">
        <f>+SEPTEMBRE!A30</f>
        <v>43002</v>
      </c>
      <c r="B54" s="106" t="s">
        <v>27</v>
      </c>
      <c r="C54" s="106">
        <v>580</v>
      </c>
      <c r="D54" s="107" t="s">
        <v>187</v>
      </c>
      <c r="E54" s="106" t="s">
        <v>45</v>
      </c>
      <c r="F54" s="108">
        <f>+SEPTEMBRE!S30</f>
        <v>0</v>
      </c>
      <c r="G54" s="108">
        <f>+SEPTEMBRE!L64</f>
        <v>0</v>
      </c>
      <c r="K54"/>
    </row>
    <row r="55" spans="1:11" ht="15" x14ac:dyDescent="0.25">
      <c r="A55" s="105">
        <f>+SEPTEMBRE!A31</f>
        <v>43003</v>
      </c>
      <c r="B55" s="106" t="s">
        <v>27</v>
      </c>
      <c r="C55" s="106">
        <v>580</v>
      </c>
      <c r="D55" s="107" t="s">
        <v>187</v>
      </c>
      <c r="E55" s="106" t="s">
        <v>45</v>
      </c>
      <c r="F55" s="108">
        <f>+SEPTEMBRE!S31</f>
        <v>0</v>
      </c>
      <c r="G55" s="108">
        <f>+SEPTEMBRE!L65</f>
        <v>0</v>
      </c>
      <c r="K55"/>
    </row>
    <row r="56" spans="1:11" ht="15" x14ac:dyDescent="0.25">
      <c r="A56" s="105">
        <f>+SEPTEMBRE!A32</f>
        <v>43004</v>
      </c>
      <c r="B56" s="106" t="s">
        <v>27</v>
      </c>
      <c r="C56" s="106">
        <v>580</v>
      </c>
      <c r="D56" s="107" t="s">
        <v>187</v>
      </c>
      <c r="E56" s="106" t="s">
        <v>45</v>
      </c>
      <c r="F56" s="108">
        <f>+SEPTEMBRE!S32</f>
        <v>0</v>
      </c>
      <c r="G56" s="108">
        <f>+SEPTEMBRE!L66</f>
        <v>0</v>
      </c>
      <c r="K56"/>
    </row>
    <row r="57" spans="1:11" ht="15" x14ac:dyDescent="0.25">
      <c r="A57" s="105">
        <f>+SEPTEMBRE!A33</f>
        <v>43005</v>
      </c>
      <c r="B57" s="106" t="s">
        <v>27</v>
      </c>
      <c r="C57" s="106">
        <v>580</v>
      </c>
      <c r="D57" s="107" t="s">
        <v>187</v>
      </c>
      <c r="E57" s="106" t="s">
        <v>45</v>
      </c>
      <c r="F57" s="108">
        <f>+SEPTEMBRE!S33</f>
        <v>0</v>
      </c>
      <c r="G57" s="108">
        <f>+SEPTEMBRE!L67</f>
        <v>0</v>
      </c>
      <c r="K57"/>
    </row>
    <row r="58" spans="1:11" ht="15" x14ac:dyDescent="0.25">
      <c r="A58" s="105">
        <f>+SEPTEMBRE!A34</f>
        <v>43006</v>
      </c>
      <c r="B58" s="106" t="s">
        <v>27</v>
      </c>
      <c r="C58" s="106">
        <v>580</v>
      </c>
      <c r="D58" s="107" t="s">
        <v>187</v>
      </c>
      <c r="E58" s="106" t="s">
        <v>45</v>
      </c>
      <c r="F58" s="108">
        <f>+SEPTEMBRE!S34</f>
        <v>0</v>
      </c>
      <c r="G58" s="108">
        <f>+SEPTEMBRE!L68</f>
        <v>0</v>
      </c>
      <c r="K58"/>
    </row>
    <row r="59" spans="1:11" ht="15" x14ac:dyDescent="0.25">
      <c r="A59" s="105">
        <f>+SEPTEMBRE!A35</f>
        <v>43007</v>
      </c>
      <c r="B59" s="106" t="s">
        <v>27</v>
      </c>
      <c r="C59" s="106">
        <v>580</v>
      </c>
      <c r="D59" s="107" t="s">
        <v>187</v>
      </c>
      <c r="E59" s="106" t="s">
        <v>45</v>
      </c>
      <c r="F59" s="108">
        <f>+SEPTEMBRE!S35</f>
        <v>0</v>
      </c>
      <c r="G59" s="108">
        <f>+SEPTEMBRE!L69</f>
        <v>0</v>
      </c>
      <c r="K59"/>
    </row>
    <row r="60" spans="1:11" ht="15" x14ac:dyDescent="0.25">
      <c r="A60" s="105">
        <f>+SEPTEMBRE!A36</f>
        <v>43008</v>
      </c>
      <c r="B60" s="106" t="s">
        <v>27</v>
      </c>
      <c r="C60" s="106">
        <v>580</v>
      </c>
      <c r="D60" s="107" t="s">
        <v>187</v>
      </c>
      <c r="E60" s="106" t="s">
        <v>45</v>
      </c>
      <c r="F60" s="108">
        <f>+SEPTEMBRE!S36</f>
        <v>0</v>
      </c>
      <c r="G60" s="108">
        <f>+SEPTEMBRE!L70</f>
        <v>0</v>
      </c>
      <c r="K60"/>
    </row>
    <row r="61" spans="1:11" ht="15" x14ac:dyDescent="0.25">
      <c r="A61" s="105">
        <f>+SEPTEMBRE!A7</f>
        <v>42979</v>
      </c>
      <c r="B61" s="106" t="s">
        <v>27</v>
      </c>
      <c r="C61" s="106" t="s">
        <v>44</v>
      </c>
      <c r="D61" s="107" t="s">
        <v>187</v>
      </c>
      <c r="E61" s="108">
        <f>+SEPTEMBRE!W7</f>
        <v>0</v>
      </c>
      <c r="F61" s="108">
        <f>+SEPTEMBRE!X7</f>
        <v>0</v>
      </c>
      <c r="G61" s="108">
        <f>+SEPTEMBRE!L75</f>
        <v>0</v>
      </c>
      <c r="K61"/>
    </row>
    <row r="62" spans="1:11" ht="15" x14ac:dyDescent="0.25">
      <c r="A62" s="105">
        <f>+SEPTEMBRE!A8</f>
        <v>42980</v>
      </c>
      <c r="B62" s="106" t="s">
        <v>27</v>
      </c>
      <c r="C62" s="106" t="s">
        <v>44</v>
      </c>
      <c r="D62" s="107" t="s">
        <v>187</v>
      </c>
      <c r="E62" s="108">
        <f>+SEPTEMBRE!W8</f>
        <v>0</v>
      </c>
      <c r="F62" s="108">
        <f>+SEPTEMBRE!X8</f>
        <v>0</v>
      </c>
      <c r="G62" s="108">
        <f>+SEPTEMBRE!L76</f>
        <v>0</v>
      </c>
      <c r="K62"/>
    </row>
    <row r="63" spans="1:11" ht="15" x14ac:dyDescent="0.25">
      <c r="A63" s="105">
        <f>+SEPTEMBRE!A9</f>
        <v>42981</v>
      </c>
      <c r="B63" s="106" t="s">
        <v>27</v>
      </c>
      <c r="C63" s="106" t="s">
        <v>44</v>
      </c>
      <c r="D63" s="107" t="s">
        <v>187</v>
      </c>
      <c r="E63" s="108">
        <f>+SEPTEMBRE!W9</f>
        <v>0</v>
      </c>
      <c r="F63" s="108">
        <f>+SEPTEMBRE!X9</f>
        <v>0</v>
      </c>
      <c r="G63" s="108">
        <f>+SEPTEMBRE!L77</f>
        <v>0</v>
      </c>
      <c r="K63"/>
    </row>
    <row r="64" spans="1:11" ht="15" x14ac:dyDescent="0.25">
      <c r="A64" s="105">
        <f>+SEPTEMBRE!A10</f>
        <v>42982</v>
      </c>
      <c r="B64" s="106" t="s">
        <v>27</v>
      </c>
      <c r="C64" s="106" t="s">
        <v>44</v>
      </c>
      <c r="D64" s="107" t="s">
        <v>187</v>
      </c>
      <c r="E64" s="108">
        <f>+SEPTEMBRE!W10</f>
        <v>0</v>
      </c>
      <c r="F64" s="108">
        <f>+SEPTEMBRE!X10</f>
        <v>0</v>
      </c>
      <c r="G64" s="108">
        <f>+SEPTEMBRE!L78</f>
        <v>0</v>
      </c>
      <c r="K64"/>
    </row>
    <row r="65" spans="1:11" ht="15" x14ac:dyDescent="0.25">
      <c r="A65" s="105">
        <f>+SEPTEMBRE!A11</f>
        <v>42983</v>
      </c>
      <c r="B65" s="106" t="s">
        <v>27</v>
      </c>
      <c r="C65" s="106" t="s">
        <v>44</v>
      </c>
      <c r="D65" s="107" t="s">
        <v>187</v>
      </c>
      <c r="E65" s="108">
        <f>+SEPTEMBRE!W11</f>
        <v>0</v>
      </c>
      <c r="F65" s="108">
        <f>+SEPTEMBRE!X11</f>
        <v>0</v>
      </c>
      <c r="G65" s="108">
        <f>+SEPTEMBRE!L79</f>
        <v>0</v>
      </c>
      <c r="K65"/>
    </row>
    <row r="66" spans="1:11" ht="15" x14ac:dyDescent="0.25">
      <c r="A66" s="105">
        <f>+SEPTEMBRE!A12</f>
        <v>42984</v>
      </c>
      <c r="B66" s="106" t="s">
        <v>27</v>
      </c>
      <c r="C66" s="106" t="s">
        <v>44</v>
      </c>
      <c r="D66" s="107" t="s">
        <v>187</v>
      </c>
      <c r="E66" s="108">
        <f>+SEPTEMBRE!W12</f>
        <v>0</v>
      </c>
      <c r="F66" s="108">
        <f>+SEPTEMBRE!X12</f>
        <v>0</v>
      </c>
      <c r="G66" s="108">
        <f>+SEPTEMBRE!L80</f>
        <v>0</v>
      </c>
      <c r="K66"/>
    </row>
    <row r="67" spans="1:11" ht="15" x14ac:dyDescent="0.25">
      <c r="A67" s="105">
        <f>+SEPTEMBRE!A13</f>
        <v>42985</v>
      </c>
      <c r="B67" s="106" t="s">
        <v>27</v>
      </c>
      <c r="C67" s="106" t="s">
        <v>44</v>
      </c>
      <c r="D67" s="107" t="s">
        <v>187</v>
      </c>
      <c r="E67" s="108">
        <f>+SEPTEMBRE!W13</f>
        <v>0</v>
      </c>
      <c r="F67" s="108">
        <f>+SEPTEMBRE!X13</f>
        <v>0</v>
      </c>
      <c r="G67" s="108">
        <f>+SEPTEMBRE!L81</f>
        <v>0</v>
      </c>
      <c r="K67"/>
    </row>
    <row r="68" spans="1:11" ht="15" x14ac:dyDescent="0.25">
      <c r="A68" s="105">
        <f>+SEPTEMBRE!A14</f>
        <v>42986</v>
      </c>
      <c r="B68" s="106" t="s">
        <v>27</v>
      </c>
      <c r="C68" s="106" t="s">
        <v>44</v>
      </c>
      <c r="D68" s="107" t="s">
        <v>187</v>
      </c>
      <c r="E68" s="108">
        <f>+SEPTEMBRE!W14</f>
        <v>0</v>
      </c>
      <c r="F68" s="108">
        <f>+SEPTEMBRE!X14</f>
        <v>0</v>
      </c>
      <c r="G68" s="108">
        <f>+SEPTEMBRE!L82</f>
        <v>0</v>
      </c>
      <c r="K68"/>
    </row>
    <row r="69" spans="1:11" ht="15" x14ac:dyDescent="0.25">
      <c r="A69" s="105">
        <f>+SEPTEMBRE!A15</f>
        <v>42987</v>
      </c>
      <c r="B69" s="106" t="s">
        <v>27</v>
      </c>
      <c r="C69" s="106" t="s">
        <v>44</v>
      </c>
      <c r="D69" s="107" t="s">
        <v>187</v>
      </c>
      <c r="E69" s="108">
        <f>+SEPTEMBRE!W15</f>
        <v>0</v>
      </c>
      <c r="F69" s="108">
        <f>+SEPTEMBRE!X15</f>
        <v>0</v>
      </c>
      <c r="G69" s="108">
        <f>+SEPTEMBRE!L83</f>
        <v>0</v>
      </c>
      <c r="K69"/>
    </row>
    <row r="70" spans="1:11" ht="15" x14ac:dyDescent="0.25">
      <c r="A70" s="105">
        <f>+SEPTEMBRE!A16</f>
        <v>42988</v>
      </c>
      <c r="B70" s="106" t="s">
        <v>27</v>
      </c>
      <c r="C70" s="106" t="s">
        <v>44</v>
      </c>
      <c r="D70" s="107" t="s">
        <v>187</v>
      </c>
      <c r="E70" s="108">
        <f>+SEPTEMBRE!W16</f>
        <v>0</v>
      </c>
      <c r="F70" s="108">
        <f>+SEPTEMBRE!X16</f>
        <v>0</v>
      </c>
      <c r="G70" s="108">
        <f>+SEPTEMBRE!L84</f>
        <v>0</v>
      </c>
      <c r="K70"/>
    </row>
    <row r="71" spans="1:11" ht="15" x14ac:dyDescent="0.25">
      <c r="A71" s="105">
        <f>+SEPTEMBRE!A17</f>
        <v>42989</v>
      </c>
      <c r="B71" s="106" t="s">
        <v>27</v>
      </c>
      <c r="C71" s="106" t="s">
        <v>44</v>
      </c>
      <c r="D71" s="107" t="s">
        <v>187</v>
      </c>
      <c r="E71" s="108">
        <f>+SEPTEMBRE!W17</f>
        <v>0</v>
      </c>
      <c r="F71" s="108">
        <f>+SEPTEMBRE!X17</f>
        <v>0</v>
      </c>
      <c r="G71" s="108">
        <f>+SEPTEMBRE!L85</f>
        <v>0</v>
      </c>
      <c r="K71"/>
    </row>
    <row r="72" spans="1:11" ht="15" x14ac:dyDescent="0.25">
      <c r="A72" s="105">
        <f>+SEPTEMBRE!A18</f>
        <v>42990</v>
      </c>
      <c r="B72" s="106" t="s">
        <v>27</v>
      </c>
      <c r="C72" s="106" t="s">
        <v>44</v>
      </c>
      <c r="D72" s="107" t="s">
        <v>187</v>
      </c>
      <c r="E72" s="108">
        <f>+SEPTEMBRE!W18</f>
        <v>0</v>
      </c>
      <c r="F72" s="108">
        <f>+SEPTEMBRE!X18</f>
        <v>0</v>
      </c>
      <c r="G72" s="108">
        <f>+SEPTEMBRE!L86</f>
        <v>0</v>
      </c>
      <c r="K72"/>
    </row>
    <row r="73" spans="1:11" ht="15" x14ac:dyDescent="0.25">
      <c r="A73" s="105">
        <f>+SEPTEMBRE!A19</f>
        <v>42991</v>
      </c>
      <c r="B73" s="106" t="s">
        <v>27</v>
      </c>
      <c r="C73" s="106" t="s">
        <v>44</v>
      </c>
      <c r="D73" s="107" t="s">
        <v>187</v>
      </c>
      <c r="E73" s="108">
        <f>+SEPTEMBRE!W19</f>
        <v>0</v>
      </c>
      <c r="F73" s="108">
        <f>+SEPTEMBRE!X19</f>
        <v>0</v>
      </c>
      <c r="G73" s="108">
        <f>+SEPTEMBRE!L87</f>
        <v>0</v>
      </c>
      <c r="K73"/>
    </row>
    <row r="74" spans="1:11" ht="15" x14ac:dyDescent="0.25">
      <c r="A74" s="105">
        <f>+SEPTEMBRE!A20</f>
        <v>42992</v>
      </c>
      <c r="B74" s="106" t="s">
        <v>27</v>
      </c>
      <c r="C74" s="106" t="s">
        <v>44</v>
      </c>
      <c r="D74" s="107" t="s">
        <v>187</v>
      </c>
      <c r="E74" s="108">
        <f>+SEPTEMBRE!W20</f>
        <v>0</v>
      </c>
      <c r="F74" s="108">
        <f>+SEPTEMBRE!X20</f>
        <v>0</v>
      </c>
      <c r="G74" s="108">
        <f>+SEPTEMBRE!L88</f>
        <v>0</v>
      </c>
      <c r="K74"/>
    </row>
    <row r="75" spans="1:11" ht="15" x14ac:dyDescent="0.25">
      <c r="A75" s="105">
        <f>+SEPTEMBRE!A21</f>
        <v>42993</v>
      </c>
      <c r="B75" s="106" t="s">
        <v>27</v>
      </c>
      <c r="C75" s="106" t="s">
        <v>44</v>
      </c>
      <c r="D75" s="107" t="s">
        <v>187</v>
      </c>
      <c r="E75" s="108">
        <f>+SEPTEMBRE!W21</f>
        <v>0</v>
      </c>
      <c r="F75" s="108">
        <f>+SEPTEMBRE!X21</f>
        <v>0</v>
      </c>
      <c r="G75" s="108">
        <f>+SEPTEMBRE!L89</f>
        <v>0</v>
      </c>
      <c r="K75"/>
    </row>
    <row r="76" spans="1:11" ht="15" x14ac:dyDescent="0.25">
      <c r="A76" s="105">
        <f>+SEPTEMBRE!A22</f>
        <v>42994</v>
      </c>
      <c r="B76" s="106" t="s">
        <v>27</v>
      </c>
      <c r="C76" s="106" t="s">
        <v>44</v>
      </c>
      <c r="D76" s="107" t="s">
        <v>187</v>
      </c>
      <c r="E76" s="108">
        <f>+SEPTEMBRE!W22</f>
        <v>0</v>
      </c>
      <c r="F76" s="108">
        <f>+SEPTEMBRE!X22</f>
        <v>0</v>
      </c>
      <c r="G76" s="108">
        <f>+SEPTEMBRE!L90</f>
        <v>0</v>
      </c>
      <c r="K76"/>
    </row>
    <row r="77" spans="1:11" ht="15" x14ac:dyDescent="0.25">
      <c r="A77" s="105">
        <f>+SEPTEMBRE!A23</f>
        <v>42995</v>
      </c>
      <c r="B77" s="106" t="s">
        <v>27</v>
      </c>
      <c r="C77" s="106" t="s">
        <v>44</v>
      </c>
      <c r="D77" s="107" t="s">
        <v>187</v>
      </c>
      <c r="E77" s="108">
        <f>+SEPTEMBRE!W23</f>
        <v>0</v>
      </c>
      <c r="F77" s="108">
        <f>+SEPTEMBRE!X23</f>
        <v>0</v>
      </c>
      <c r="G77" s="108">
        <f>+SEPTEMBRE!L91</f>
        <v>0</v>
      </c>
      <c r="K77"/>
    </row>
    <row r="78" spans="1:11" ht="15" x14ac:dyDescent="0.25">
      <c r="A78" s="105">
        <f>+SEPTEMBRE!A24</f>
        <v>42996</v>
      </c>
      <c r="B78" s="106" t="s">
        <v>27</v>
      </c>
      <c r="C78" s="106" t="s">
        <v>44</v>
      </c>
      <c r="D78" s="107" t="s">
        <v>187</v>
      </c>
      <c r="E78" s="108">
        <f>+SEPTEMBRE!W24</f>
        <v>0</v>
      </c>
      <c r="F78" s="108">
        <f>+SEPTEMBRE!X24</f>
        <v>0</v>
      </c>
      <c r="G78" s="108">
        <f>+SEPTEMBRE!L92</f>
        <v>0</v>
      </c>
      <c r="K78"/>
    </row>
    <row r="79" spans="1:11" ht="15" x14ac:dyDescent="0.25">
      <c r="A79" s="105">
        <f>+SEPTEMBRE!A25</f>
        <v>42997</v>
      </c>
      <c r="B79" s="106" t="s">
        <v>27</v>
      </c>
      <c r="C79" s="106" t="s">
        <v>44</v>
      </c>
      <c r="D79" s="107" t="s">
        <v>187</v>
      </c>
      <c r="E79" s="108">
        <f>+SEPTEMBRE!W25</f>
        <v>0</v>
      </c>
      <c r="F79" s="108">
        <f>+SEPTEMBRE!X25</f>
        <v>0</v>
      </c>
      <c r="G79" s="108">
        <f>+SEPTEMBRE!L93</f>
        <v>0</v>
      </c>
      <c r="K79"/>
    </row>
    <row r="80" spans="1:11" ht="15" x14ac:dyDescent="0.25">
      <c r="A80" s="105">
        <f>+SEPTEMBRE!A26</f>
        <v>42998</v>
      </c>
      <c r="B80" s="106" t="s">
        <v>27</v>
      </c>
      <c r="C80" s="106" t="s">
        <v>44</v>
      </c>
      <c r="D80" s="107" t="s">
        <v>187</v>
      </c>
      <c r="E80" s="108">
        <f>+SEPTEMBRE!W26</f>
        <v>0</v>
      </c>
      <c r="F80" s="108">
        <f>+SEPTEMBRE!X26</f>
        <v>0</v>
      </c>
      <c r="G80" s="108">
        <f>+SEPTEMBRE!L94</f>
        <v>0</v>
      </c>
      <c r="K80"/>
    </row>
    <row r="81" spans="1:11" ht="15" x14ac:dyDescent="0.25">
      <c r="A81" s="105">
        <f>+SEPTEMBRE!A27</f>
        <v>42999</v>
      </c>
      <c r="B81" s="106" t="s">
        <v>27</v>
      </c>
      <c r="C81" s="106" t="s">
        <v>44</v>
      </c>
      <c r="D81" s="107" t="s">
        <v>187</v>
      </c>
      <c r="E81" s="108">
        <f>+SEPTEMBRE!W27</f>
        <v>0</v>
      </c>
      <c r="F81" s="108">
        <f>+SEPTEMBRE!X27</f>
        <v>0</v>
      </c>
      <c r="G81" s="108">
        <f>+SEPTEMBRE!L95</f>
        <v>0</v>
      </c>
      <c r="K81"/>
    </row>
    <row r="82" spans="1:11" ht="15" x14ac:dyDescent="0.25">
      <c r="A82" s="105">
        <f>+SEPTEMBRE!A28</f>
        <v>43000</v>
      </c>
      <c r="B82" s="106" t="s">
        <v>27</v>
      </c>
      <c r="C82" s="106" t="s">
        <v>44</v>
      </c>
      <c r="D82" s="107" t="s">
        <v>187</v>
      </c>
      <c r="E82" s="108">
        <f>+SEPTEMBRE!W28</f>
        <v>0</v>
      </c>
      <c r="F82" s="108">
        <f>+SEPTEMBRE!X28</f>
        <v>0</v>
      </c>
      <c r="G82" s="108">
        <f>+SEPTEMBRE!L96</f>
        <v>0</v>
      </c>
      <c r="K82"/>
    </row>
    <row r="83" spans="1:11" ht="15" x14ac:dyDescent="0.25">
      <c r="A83" s="105">
        <f>+SEPTEMBRE!A29</f>
        <v>43001</v>
      </c>
      <c r="B83" s="106" t="s">
        <v>27</v>
      </c>
      <c r="C83" s="106" t="s">
        <v>44</v>
      </c>
      <c r="D83" s="107" t="s">
        <v>187</v>
      </c>
      <c r="E83" s="108">
        <f>+SEPTEMBRE!W29</f>
        <v>0</v>
      </c>
      <c r="F83" s="108">
        <f>+SEPTEMBRE!X29</f>
        <v>0</v>
      </c>
      <c r="G83" s="108">
        <f>+SEPTEMBRE!L97</f>
        <v>0</v>
      </c>
      <c r="K83"/>
    </row>
    <row r="84" spans="1:11" ht="15" x14ac:dyDescent="0.25">
      <c r="A84" s="105">
        <f>+SEPTEMBRE!A30</f>
        <v>43002</v>
      </c>
      <c r="B84" s="106" t="s">
        <v>27</v>
      </c>
      <c r="C84" s="106" t="s">
        <v>44</v>
      </c>
      <c r="D84" s="107" t="s">
        <v>187</v>
      </c>
      <c r="E84" s="108">
        <f>+SEPTEMBRE!W30</f>
        <v>0</v>
      </c>
      <c r="F84" s="108">
        <f>+SEPTEMBRE!X30</f>
        <v>0</v>
      </c>
      <c r="G84" s="108">
        <f>+SEPTEMBRE!L98</f>
        <v>0</v>
      </c>
      <c r="K84"/>
    </row>
    <row r="85" spans="1:11" ht="15" x14ac:dyDescent="0.25">
      <c r="A85" s="105">
        <f>+SEPTEMBRE!A31</f>
        <v>43003</v>
      </c>
      <c r="B85" s="106" t="s">
        <v>27</v>
      </c>
      <c r="C85" s="106" t="s">
        <v>44</v>
      </c>
      <c r="D85" s="107" t="s">
        <v>187</v>
      </c>
      <c r="E85" s="108">
        <f>+SEPTEMBRE!W31</f>
        <v>0</v>
      </c>
      <c r="F85" s="108">
        <f>+SEPTEMBRE!X31</f>
        <v>0</v>
      </c>
      <c r="G85" s="108">
        <f>+SEPTEMBRE!L99</f>
        <v>0</v>
      </c>
      <c r="K85"/>
    </row>
    <row r="86" spans="1:11" ht="15" x14ac:dyDescent="0.25">
      <c r="A86" s="105">
        <f>+SEPTEMBRE!A32</f>
        <v>43004</v>
      </c>
      <c r="B86" s="106" t="s">
        <v>27</v>
      </c>
      <c r="C86" s="106" t="s">
        <v>44</v>
      </c>
      <c r="D86" s="107" t="s">
        <v>187</v>
      </c>
      <c r="E86" s="108">
        <f>+SEPTEMBRE!W32</f>
        <v>0</v>
      </c>
      <c r="F86" s="108">
        <f>+SEPTEMBRE!X32</f>
        <v>0</v>
      </c>
      <c r="G86" s="108">
        <f>+SEPTEMBRE!L100</f>
        <v>0</v>
      </c>
      <c r="K86"/>
    </row>
    <row r="87" spans="1:11" ht="15" x14ac:dyDescent="0.25">
      <c r="A87" s="105">
        <f>+SEPTEMBRE!A33</f>
        <v>43005</v>
      </c>
      <c r="B87" s="106" t="s">
        <v>27</v>
      </c>
      <c r="C87" s="106" t="s">
        <v>44</v>
      </c>
      <c r="D87" s="107" t="s">
        <v>187</v>
      </c>
      <c r="E87" s="108">
        <f>+SEPTEMBRE!W33</f>
        <v>0</v>
      </c>
      <c r="F87" s="108">
        <f>+SEPTEMBRE!X33</f>
        <v>0</v>
      </c>
      <c r="G87" s="108">
        <f>+SEPTEMBRE!L101</f>
        <v>0</v>
      </c>
      <c r="K87"/>
    </row>
    <row r="88" spans="1:11" ht="15" x14ac:dyDescent="0.25">
      <c r="A88" s="105">
        <f>+SEPTEMBRE!A34</f>
        <v>43006</v>
      </c>
      <c r="B88" s="106" t="s">
        <v>27</v>
      </c>
      <c r="C88" s="106" t="s">
        <v>44</v>
      </c>
      <c r="D88" s="107" t="s">
        <v>187</v>
      </c>
      <c r="E88" s="108">
        <f>+SEPTEMBRE!W34</f>
        <v>0</v>
      </c>
      <c r="F88" s="108">
        <f>+SEPTEMBRE!X34</f>
        <v>0</v>
      </c>
      <c r="G88" s="108">
        <f>+SEPTEMBRE!L102</f>
        <v>0</v>
      </c>
      <c r="K88"/>
    </row>
    <row r="89" spans="1:11" ht="15" x14ac:dyDescent="0.25">
      <c r="A89" s="105">
        <f>+SEPTEMBRE!A35</f>
        <v>43007</v>
      </c>
      <c r="B89" s="106" t="s">
        <v>27</v>
      </c>
      <c r="C89" s="106" t="s">
        <v>44</v>
      </c>
      <c r="D89" s="107" t="s">
        <v>187</v>
      </c>
      <c r="E89" s="108">
        <f>+SEPTEMBRE!W35</f>
        <v>0</v>
      </c>
      <c r="F89" s="108">
        <f>+SEPTEMBRE!X35</f>
        <v>0</v>
      </c>
      <c r="G89" s="108">
        <f>+SEPTEMBRE!L103</f>
        <v>0</v>
      </c>
      <c r="K89"/>
    </row>
    <row r="90" spans="1:11" ht="15" x14ac:dyDescent="0.25">
      <c r="A90" s="105">
        <f>+SEPTEMBRE!A36</f>
        <v>43008</v>
      </c>
      <c r="B90" s="106" t="s">
        <v>27</v>
      </c>
      <c r="C90" s="106" t="s">
        <v>44</v>
      </c>
      <c r="D90" s="107" t="s">
        <v>187</v>
      </c>
      <c r="E90" s="108">
        <f>+SEPTEMBRE!W36</f>
        <v>0</v>
      </c>
      <c r="F90" s="108">
        <f>+SEPTEMBRE!X36</f>
        <v>0</v>
      </c>
      <c r="G90" s="108">
        <f>+SEPTEMBRE!L104</f>
        <v>0</v>
      </c>
      <c r="K90"/>
    </row>
    <row r="91" spans="1:11" ht="15" x14ac:dyDescent="0.25">
      <c r="A91" s="105">
        <f>+SEPTEMBRE!A36</f>
        <v>43008</v>
      </c>
      <c r="B91" s="106" t="s">
        <v>27</v>
      </c>
      <c r="C91" s="106">
        <v>530</v>
      </c>
      <c r="D91" s="107" t="s">
        <v>30</v>
      </c>
      <c r="E91" s="106" t="s">
        <v>30</v>
      </c>
      <c r="F91" s="108">
        <f>IF(SUM(G1:G90)-SUM(F1:F90)&gt;0,SUM(G1:G90)-SUM(F1:F90),0)</f>
        <v>0</v>
      </c>
      <c r="G91" s="108">
        <f>IF(SUM(G1:G90)-SUM(F1:F90)&lt;0,SUM(G1:G90)-SUM(F1:F90),0)</f>
        <v>0</v>
      </c>
      <c r="K91"/>
    </row>
    <row r="92" spans="1:11" ht="15" x14ac:dyDescent="0.25">
      <c r="A92" s="98">
        <f>+SEPTEMBRE!A36</f>
        <v>43008</v>
      </c>
      <c r="B92" s="109" t="s">
        <v>47</v>
      </c>
      <c r="C92" s="99">
        <f>+CARACTERISTIQUES!C4</f>
        <v>70700000</v>
      </c>
      <c r="D92" s="107" t="s">
        <v>187</v>
      </c>
      <c r="E92" s="110" t="s">
        <v>149</v>
      </c>
      <c r="F92" s="99">
        <v>0</v>
      </c>
      <c r="G92" s="111">
        <f>+SEPTEMBRE!G39</f>
        <v>0</v>
      </c>
      <c r="K92"/>
    </row>
    <row r="93" spans="1:11" ht="15" x14ac:dyDescent="0.25">
      <c r="A93" s="98">
        <f>+SEPTEMBRE!A36</f>
        <v>43008</v>
      </c>
      <c r="B93" s="109" t="s">
        <v>47</v>
      </c>
      <c r="C93" s="99">
        <f>+CARACTERISTIQUES!C5</f>
        <v>70700500</v>
      </c>
      <c r="D93" s="107" t="s">
        <v>187</v>
      </c>
      <c r="E93" s="110" t="s">
        <v>150</v>
      </c>
      <c r="F93" s="99">
        <v>0</v>
      </c>
      <c r="G93" s="111">
        <f>+SEPTEMBRE!E39</f>
        <v>0</v>
      </c>
      <c r="K93"/>
    </row>
    <row r="94" spans="1:11" ht="15" x14ac:dyDescent="0.25">
      <c r="A94" s="98">
        <f>+SEPTEMBRE!A36</f>
        <v>43008</v>
      </c>
      <c r="B94" s="109" t="s">
        <v>47</v>
      </c>
      <c r="C94" s="99">
        <f>+CARACTERISTIQUES!C6</f>
        <v>70701000</v>
      </c>
      <c r="D94" s="107" t="s">
        <v>187</v>
      </c>
      <c r="E94" s="110" t="s">
        <v>151</v>
      </c>
      <c r="F94" s="99">
        <v>0</v>
      </c>
      <c r="G94" s="111">
        <f>+SEPTEMBRE!C39</f>
        <v>0</v>
      </c>
      <c r="K94"/>
    </row>
    <row r="95" spans="1:11" ht="15" x14ac:dyDescent="0.25">
      <c r="A95" s="98">
        <f>+SEPTEMBRE!A36</f>
        <v>43008</v>
      </c>
      <c r="B95" s="109" t="s">
        <v>47</v>
      </c>
      <c r="C95" s="99">
        <f>+CARACTERISTIQUES!C7</f>
        <v>70702000</v>
      </c>
      <c r="D95" s="107" t="s">
        <v>187</v>
      </c>
      <c r="E95" s="110" t="s">
        <v>152</v>
      </c>
      <c r="F95" s="99">
        <v>0</v>
      </c>
      <c r="G95" s="111">
        <f>+SEPTEMBRE!B39</f>
        <v>0</v>
      </c>
      <c r="K95"/>
    </row>
    <row r="96" spans="1:11" ht="15" x14ac:dyDescent="0.25">
      <c r="A96" s="98">
        <f>+SEPTEMBRE!A36</f>
        <v>43008</v>
      </c>
      <c r="B96" s="109" t="s">
        <v>47</v>
      </c>
      <c r="C96" s="99">
        <f>+CARACTERISTIQUES!C9</f>
        <v>44571000</v>
      </c>
      <c r="D96" s="107" t="s">
        <v>187</v>
      </c>
      <c r="E96" s="110" t="s">
        <v>153</v>
      </c>
      <c r="F96" s="99">
        <v>0</v>
      </c>
      <c r="G96" s="111">
        <f>+SEPTEMBRE!C40</f>
        <v>0</v>
      </c>
      <c r="K96"/>
    </row>
    <row r="97" spans="1:11" ht="15" x14ac:dyDescent="0.25">
      <c r="A97" s="98">
        <f>+SEPTEMBRE!A36</f>
        <v>43008</v>
      </c>
      <c r="B97" s="109" t="s">
        <v>47</v>
      </c>
      <c r="C97" s="99">
        <f>+CARACTERISTIQUES!C10</f>
        <v>44572000</v>
      </c>
      <c r="D97" s="107" t="s">
        <v>187</v>
      </c>
      <c r="E97" s="110" t="s">
        <v>154</v>
      </c>
      <c r="F97" s="99">
        <v>0</v>
      </c>
      <c r="G97" s="111">
        <f>+SEPTEMBRE!B40</f>
        <v>0</v>
      </c>
      <c r="K97"/>
    </row>
    <row r="98" spans="1:11" ht="15" x14ac:dyDescent="0.25">
      <c r="A98" s="98">
        <f>+SEPTEMBRE!A36</f>
        <v>43008</v>
      </c>
      <c r="B98" s="109" t="s">
        <v>47</v>
      </c>
      <c r="C98" s="99">
        <f>+CARACTERISTIQUES!C11</f>
        <v>44575500</v>
      </c>
      <c r="D98" s="107" t="s">
        <v>187</v>
      </c>
      <c r="E98" s="110" t="s">
        <v>155</v>
      </c>
      <c r="F98" s="99">
        <v>0</v>
      </c>
      <c r="G98" s="111">
        <f>+SEPTEMBRE!E40</f>
        <v>0</v>
      </c>
      <c r="K98"/>
    </row>
    <row r="99" spans="1:11" ht="15" x14ac:dyDescent="0.25">
      <c r="A99" s="98">
        <f>+SEPTEMBRE!A36</f>
        <v>43008</v>
      </c>
      <c r="B99" s="109" t="s">
        <v>47</v>
      </c>
      <c r="C99" s="99" t="str">
        <f>+CARACTERISTIQUES!C13</f>
        <v>0ESPECES</v>
      </c>
      <c r="D99" s="107" t="s">
        <v>187</v>
      </c>
      <c r="E99" s="110" t="s">
        <v>156</v>
      </c>
      <c r="F99" s="111">
        <f>+SEPTEMBRE!L38</f>
        <v>0</v>
      </c>
      <c r="G99" s="99">
        <v>0</v>
      </c>
      <c r="K99"/>
    </row>
    <row r="100" spans="1:11" ht="15" x14ac:dyDescent="0.25">
      <c r="A100" s="98">
        <f>+SEPTEMBRE!A36</f>
        <v>43008</v>
      </c>
      <c r="B100" s="109" t="s">
        <v>47</v>
      </c>
      <c r="C100" s="99" t="str">
        <f>+CARACTERISTIQUES!C14</f>
        <v>0CB</v>
      </c>
      <c r="D100" s="107" t="s">
        <v>187</v>
      </c>
      <c r="E100" s="110" t="s">
        <v>156</v>
      </c>
      <c r="F100" s="111">
        <f>+SEPTEMBRE!J38</f>
        <v>0</v>
      </c>
      <c r="G100" s="99">
        <v>0</v>
      </c>
      <c r="K100"/>
    </row>
    <row r="101" spans="1:11" ht="15" x14ac:dyDescent="0.25">
      <c r="A101" s="98">
        <f>+SEPTEMBRE!A36</f>
        <v>43008</v>
      </c>
      <c r="B101" s="109" t="s">
        <v>47</v>
      </c>
      <c r="C101" s="99" t="str">
        <f>+CARACTERISTIQUES!C15</f>
        <v>0CHEQUES</v>
      </c>
      <c r="D101" s="107" t="s">
        <v>187</v>
      </c>
      <c r="E101" s="110" t="s">
        <v>156</v>
      </c>
      <c r="F101" s="111">
        <f>+SEPTEMBRE!K38</f>
        <v>0</v>
      </c>
      <c r="G101" s="99">
        <v>0</v>
      </c>
      <c r="K101"/>
    </row>
    <row r="102" spans="1:11" ht="15" x14ac:dyDescent="0.25">
      <c r="A102" s="98">
        <f>+SEPTEMBRE!A36</f>
        <v>43008</v>
      </c>
      <c r="B102" s="109" t="s">
        <v>47</v>
      </c>
      <c r="C102" s="99" t="str">
        <f>+CARACTERISTIQUES!C16</f>
        <v>0TR</v>
      </c>
      <c r="D102" s="107" t="s">
        <v>187</v>
      </c>
      <c r="E102" s="110" t="s">
        <v>156</v>
      </c>
      <c r="F102" s="111">
        <f>+SEPTEMBRE!M38</f>
        <v>0</v>
      </c>
      <c r="G102" s="99">
        <v>0</v>
      </c>
      <c r="K102"/>
    </row>
    <row r="103" spans="1:11" ht="15" x14ac:dyDescent="0.25">
      <c r="A103" s="98">
        <f>+SEPTEMBRE!A36</f>
        <v>43008</v>
      </c>
      <c r="B103" s="109" t="s">
        <v>47</v>
      </c>
      <c r="C103" s="99" t="str">
        <f>+CARACTERISTIQUES!C17</f>
        <v>0CV</v>
      </c>
      <c r="D103" s="107" t="s">
        <v>187</v>
      </c>
      <c r="E103" s="110" t="s">
        <v>156</v>
      </c>
      <c r="F103" s="111">
        <f>+SEPTEMBRE!N38</f>
        <v>0</v>
      </c>
      <c r="G103" s="99">
        <v>0</v>
      </c>
      <c r="K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pageSetUpPr fitToPage="1"/>
  </sheetPr>
  <dimension ref="A1:AB57"/>
  <sheetViews>
    <sheetView zoomScaleNormal="100" zoomScalePageLayoutView="130" workbookViewId="0">
      <selection activeCell="H40" sqref="H40"/>
    </sheetView>
  </sheetViews>
  <sheetFormatPr baseColWidth="10" defaultColWidth="11.42578125" defaultRowHeight="12.75" x14ac:dyDescent="0.2"/>
  <cols>
    <col min="1" max="1" width="12.42578125" style="46" customWidth="1"/>
    <col min="2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28"/>
      <c r="B1" s="128"/>
      <c r="C1" s="45"/>
      <c r="D1" s="117"/>
      <c r="E1" s="45"/>
      <c r="F1" s="117"/>
      <c r="J1" s="129"/>
      <c r="K1" s="129"/>
    </row>
    <row r="2" spans="1:28" x14ac:dyDescent="0.2">
      <c r="A2" s="47"/>
      <c r="J2" s="48"/>
    </row>
    <row r="3" spans="1:28" x14ac:dyDescent="0.2">
      <c r="A3" s="128"/>
      <c r="B3" s="128"/>
      <c r="C3" s="132" t="s">
        <v>25</v>
      </c>
      <c r="D3" s="132"/>
      <c r="E3" s="132"/>
      <c r="F3" s="118"/>
      <c r="G3" s="32"/>
      <c r="H3" s="32"/>
      <c r="I3" s="32"/>
      <c r="J3" s="130" t="s">
        <v>31</v>
      </c>
      <c r="K3" s="130"/>
    </row>
    <row r="4" spans="1:28" ht="22.5" x14ac:dyDescent="0.2">
      <c r="A4" s="47"/>
      <c r="C4" s="32"/>
      <c r="D4" s="32"/>
      <c r="E4" s="32"/>
      <c r="F4" s="32"/>
      <c r="G4" s="32"/>
      <c r="H4" s="32"/>
      <c r="I4" s="32"/>
      <c r="J4" s="34"/>
      <c r="K4" s="32"/>
      <c r="AA4" s="77" t="s">
        <v>0</v>
      </c>
      <c r="AB4" s="77" t="s">
        <v>1</v>
      </c>
    </row>
    <row r="5" spans="1:28" ht="23.1" customHeight="1" x14ac:dyDescent="0.2">
      <c r="A5" s="32"/>
      <c r="B5" s="131" t="s">
        <v>2</v>
      </c>
      <c r="C5" s="131"/>
      <c r="D5" s="131"/>
      <c r="E5" s="131"/>
      <c r="F5" s="131"/>
      <c r="G5" s="131"/>
      <c r="H5" s="131"/>
      <c r="I5" s="67"/>
      <c r="J5" s="133" t="s">
        <v>3</v>
      </c>
      <c r="K5" s="133"/>
      <c r="L5" s="133"/>
      <c r="M5" s="133"/>
      <c r="N5" s="133"/>
      <c r="O5" s="68"/>
      <c r="P5" s="69"/>
      <c r="Q5" s="120" t="s">
        <v>4</v>
      </c>
      <c r="R5" s="120"/>
      <c r="S5" s="120"/>
      <c r="T5" s="120"/>
      <c r="U5" s="120"/>
      <c r="V5" s="69"/>
      <c r="W5" s="121" t="s">
        <v>5</v>
      </c>
      <c r="X5" s="122"/>
      <c r="Y5" s="69"/>
      <c r="Z5" s="123" t="s">
        <v>6</v>
      </c>
      <c r="AA5" s="78" t="s">
        <v>7</v>
      </c>
      <c r="AB5" s="78" t="s">
        <v>7</v>
      </c>
    </row>
    <row r="6" spans="1:28" ht="39.75" customHeight="1" x14ac:dyDescent="0.2">
      <c r="A6" s="70" t="s">
        <v>8</v>
      </c>
      <c r="B6" s="71">
        <v>0.2</v>
      </c>
      <c r="C6" s="71">
        <v>0.1</v>
      </c>
      <c r="D6" s="71">
        <v>8.5000000000000006E-2</v>
      </c>
      <c r="E6" s="71">
        <v>5.5E-2</v>
      </c>
      <c r="F6" s="71">
        <v>2.1000000000000001E-2</v>
      </c>
      <c r="G6" s="72" t="s">
        <v>24</v>
      </c>
      <c r="H6" s="71" t="s">
        <v>9</v>
      </c>
      <c r="I6" s="73"/>
      <c r="J6" s="71" t="s">
        <v>10</v>
      </c>
      <c r="K6" s="71" t="s">
        <v>11</v>
      </c>
      <c r="L6" s="71" t="s">
        <v>12</v>
      </c>
      <c r="M6" s="71" t="s">
        <v>13</v>
      </c>
      <c r="N6" s="71" t="s">
        <v>14</v>
      </c>
      <c r="O6" s="71" t="s">
        <v>9</v>
      </c>
      <c r="P6" s="74"/>
      <c r="Q6" s="75" t="s">
        <v>15</v>
      </c>
      <c r="R6" s="75" t="s">
        <v>16</v>
      </c>
      <c r="S6" s="75" t="s">
        <v>17</v>
      </c>
      <c r="T6" s="75" t="s">
        <v>18</v>
      </c>
      <c r="U6" s="75" t="s">
        <v>9</v>
      </c>
      <c r="V6" s="74"/>
      <c r="W6" s="76" t="s">
        <v>26</v>
      </c>
      <c r="X6" s="76" t="s">
        <v>19</v>
      </c>
      <c r="Y6" s="74"/>
      <c r="Z6" s="123"/>
      <c r="AA6" s="26">
        <v>0</v>
      </c>
      <c r="AB6" s="26">
        <v>0</v>
      </c>
    </row>
    <row r="7" spans="1:28" x14ac:dyDescent="0.2">
      <c r="A7" s="79">
        <f>+CARACTERISTIQUES!C2</f>
        <v>42736</v>
      </c>
      <c r="B7" s="7"/>
      <c r="C7" s="7"/>
      <c r="D7" s="7"/>
      <c r="E7" s="7"/>
      <c r="F7" s="7"/>
      <c r="G7" s="7"/>
      <c r="H7" s="85">
        <f t="shared" ref="H7:H37" si="0">SUM(B7:G7)</f>
        <v>0</v>
      </c>
      <c r="I7" s="49"/>
      <c r="J7" s="9"/>
      <c r="K7" s="9"/>
      <c r="L7" s="9"/>
      <c r="M7" s="9"/>
      <c r="N7" s="9"/>
      <c r="O7" s="39">
        <f t="shared" ref="O7:O37" si="1">SUM(J7:N7)</f>
        <v>0</v>
      </c>
      <c r="P7" s="50"/>
      <c r="Q7" s="9"/>
      <c r="R7" s="9"/>
      <c r="S7" s="9"/>
      <c r="T7" s="9"/>
      <c r="U7" s="37">
        <f t="shared" ref="U7:U37" si="2">SUM(Q7:T7)</f>
        <v>0</v>
      </c>
      <c r="V7" s="50"/>
      <c r="W7" s="9"/>
      <c r="X7" s="9"/>
      <c r="Y7" s="50"/>
      <c r="Z7" s="37">
        <f t="shared" ref="Z7:Z38" si="3">(O7-U7-X7)</f>
        <v>0</v>
      </c>
      <c r="AA7" s="37">
        <f t="shared" ref="AA7:AA37" si="4">(AA6+L7-S7-X7)</f>
        <v>0</v>
      </c>
      <c r="AB7" s="37">
        <f t="shared" ref="AB7:AB37" si="5">AB6+O7-U7-X7</f>
        <v>0</v>
      </c>
    </row>
    <row r="8" spans="1:28" x14ac:dyDescent="0.2">
      <c r="A8" s="79">
        <f>+A7+1</f>
        <v>42737</v>
      </c>
      <c r="B8" s="7"/>
      <c r="C8" s="7"/>
      <c r="D8" s="7"/>
      <c r="E8" s="7"/>
      <c r="F8" s="7"/>
      <c r="G8" s="7"/>
      <c r="H8" s="85">
        <f t="shared" si="0"/>
        <v>0</v>
      </c>
      <c r="I8" s="49"/>
      <c r="J8" s="9"/>
      <c r="K8" s="9"/>
      <c r="L8" s="9"/>
      <c r="M8" s="9"/>
      <c r="N8" s="9"/>
      <c r="O8" s="39">
        <f t="shared" si="1"/>
        <v>0</v>
      </c>
      <c r="P8" s="50"/>
      <c r="Q8" s="9"/>
      <c r="R8" s="9"/>
      <c r="S8" s="9"/>
      <c r="T8" s="9"/>
      <c r="U8" s="37">
        <f t="shared" si="2"/>
        <v>0</v>
      </c>
      <c r="V8" s="50"/>
      <c r="W8" s="9"/>
      <c r="X8" s="9"/>
      <c r="Y8" s="50"/>
      <c r="Z8" s="37">
        <f t="shared" si="3"/>
        <v>0</v>
      </c>
      <c r="AA8" s="37">
        <f t="shared" si="4"/>
        <v>0</v>
      </c>
      <c r="AB8" s="37">
        <f t="shared" si="5"/>
        <v>0</v>
      </c>
    </row>
    <row r="9" spans="1:28" x14ac:dyDescent="0.2">
      <c r="A9" s="79">
        <f t="shared" ref="A9:A37" si="6">+A8+1</f>
        <v>42738</v>
      </c>
      <c r="B9" s="7"/>
      <c r="C9" s="7"/>
      <c r="D9" s="7"/>
      <c r="E9" s="7"/>
      <c r="F9" s="7"/>
      <c r="G9" s="7"/>
      <c r="H9" s="85">
        <f t="shared" si="0"/>
        <v>0</v>
      </c>
      <c r="I9" s="49"/>
      <c r="J9" s="9"/>
      <c r="K9" s="9"/>
      <c r="L9" s="9"/>
      <c r="M9" s="9"/>
      <c r="N9" s="9"/>
      <c r="O9" s="39">
        <f t="shared" si="1"/>
        <v>0</v>
      </c>
      <c r="P9" s="50"/>
      <c r="Q9" s="9"/>
      <c r="R9" s="9"/>
      <c r="S9" s="9"/>
      <c r="T9" s="9"/>
      <c r="U9" s="37">
        <f t="shared" si="2"/>
        <v>0</v>
      </c>
      <c r="V9" s="50"/>
      <c r="W9" s="9"/>
      <c r="X9" s="9"/>
      <c r="Y9" s="50"/>
      <c r="Z9" s="37">
        <f t="shared" si="3"/>
        <v>0</v>
      </c>
      <c r="AA9" s="37">
        <f t="shared" si="4"/>
        <v>0</v>
      </c>
      <c r="AB9" s="37">
        <f t="shared" si="5"/>
        <v>0</v>
      </c>
    </row>
    <row r="10" spans="1:28" x14ac:dyDescent="0.2">
      <c r="A10" s="79">
        <f t="shared" si="6"/>
        <v>42739</v>
      </c>
      <c r="B10" s="7"/>
      <c r="C10" s="7"/>
      <c r="D10" s="7"/>
      <c r="E10" s="7"/>
      <c r="F10" s="7"/>
      <c r="G10" s="7"/>
      <c r="H10" s="85">
        <f t="shared" si="0"/>
        <v>0</v>
      </c>
      <c r="I10" s="49"/>
      <c r="J10" s="9"/>
      <c r="K10" s="9"/>
      <c r="L10" s="9"/>
      <c r="M10" s="9"/>
      <c r="N10" s="9"/>
      <c r="O10" s="39">
        <f t="shared" si="1"/>
        <v>0</v>
      </c>
      <c r="P10" s="50"/>
      <c r="Q10" s="9"/>
      <c r="R10" s="9"/>
      <c r="S10" s="9"/>
      <c r="T10" s="9"/>
      <c r="U10" s="37">
        <f t="shared" si="2"/>
        <v>0</v>
      </c>
      <c r="V10" s="50"/>
      <c r="W10" s="9"/>
      <c r="X10" s="9"/>
      <c r="Y10" s="50"/>
      <c r="Z10" s="37">
        <f t="shared" si="3"/>
        <v>0</v>
      </c>
      <c r="AA10" s="37">
        <f t="shared" si="4"/>
        <v>0</v>
      </c>
      <c r="AB10" s="37">
        <f t="shared" si="5"/>
        <v>0</v>
      </c>
    </row>
    <row r="11" spans="1:28" x14ac:dyDescent="0.2">
      <c r="A11" s="79">
        <f t="shared" si="6"/>
        <v>42740</v>
      </c>
      <c r="B11" s="7"/>
      <c r="C11" s="7"/>
      <c r="D11" s="7"/>
      <c r="E11" s="7"/>
      <c r="F11" s="7"/>
      <c r="G11" s="7"/>
      <c r="H11" s="85">
        <f t="shared" si="0"/>
        <v>0</v>
      </c>
      <c r="I11" s="49"/>
      <c r="J11" s="7"/>
      <c r="K11" s="7"/>
      <c r="L11" s="7"/>
      <c r="M11" s="7"/>
      <c r="N11" s="7"/>
      <c r="O11" s="39">
        <f t="shared" si="1"/>
        <v>0</v>
      </c>
      <c r="P11" s="50"/>
      <c r="Q11" s="7"/>
      <c r="R11" s="7"/>
      <c r="S11" s="7"/>
      <c r="T11" s="9"/>
      <c r="U11" s="37">
        <f t="shared" si="2"/>
        <v>0</v>
      </c>
      <c r="V11" s="50"/>
      <c r="W11" s="9"/>
      <c r="X11" s="9"/>
      <c r="Y11" s="50"/>
      <c r="Z11" s="37">
        <f t="shared" si="3"/>
        <v>0</v>
      </c>
      <c r="AA11" s="37">
        <f t="shared" si="4"/>
        <v>0</v>
      </c>
      <c r="AB11" s="37">
        <f t="shared" si="5"/>
        <v>0</v>
      </c>
    </row>
    <row r="12" spans="1:28" x14ac:dyDescent="0.2">
      <c r="A12" s="79">
        <f t="shared" si="6"/>
        <v>42741</v>
      </c>
      <c r="B12" s="7"/>
      <c r="C12" s="7"/>
      <c r="D12" s="7"/>
      <c r="E12" s="7"/>
      <c r="F12" s="7"/>
      <c r="G12" s="7"/>
      <c r="H12" s="85">
        <f t="shared" si="0"/>
        <v>0</v>
      </c>
      <c r="I12" s="49"/>
      <c r="J12" s="9"/>
      <c r="K12" s="9"/>
      <c r="L12" s="9"/>
      <c r="M12" s="9"/>
      <c r="N12" s="9"/>
      <c r="O12" s="39">
        <f t="shared" si="1"/>
        <v>0</v>
      </c>
      <c r="P12" s="50"/>
      <c r="Q12" s="9"/>
      <c r="R12" s="9"/>
      <c r="S12" s="9"/>
      <c r="T12" s="9"/>
      <c r="U12" s="37">
        <f t="shared" si="2"/>
        <v>0</v>
      </c>
      <c r="V12" s="50"/>
      <c r="W12" s="9"/>
      <c r="X12" s="9"/>
      <c r="Y12" s="50"/>
      <c r="Z12" s="37">
        <f t="shared" si="3"/>
        <v>0</v>
      </c>
      <c r="AA12" s="37">
        <f t="shared" si="4"/>
        <v>0</v>
      </c>
      <c r="AB12" s="37">
        <f t="shared" si="5"/>
        <v>0</v>
      </c>
    </row>
    <row r="13" spans="1:28" x14ac:dyDescent="0.2">
      <c r="A13" s="79">
        <f t="shared" si="6"/>
        <v>42742</v>
      </c>
      <c r="B13" s="7"/>
      <c r="C13" s="7"/>
      <c r="D13" s="7"/>
      <c r="E13" s="7"/>
      <c r="F13" s="7"/>
      <c r="G13" s="7"/>
      <c r="H13" s="85">
        <f t="shared" si="0"/>
        <v>0</v>
      </c>
      <c r="I13" s="49"/>
      <c r="J13" s="9"/>
      <c r="K13" s="9"/>
      <c r="L13" s="9"/>
      <c r="M13" s="9"/>
      <c r="N13" s="9"/>
      <c r="O13" s="39">
        <f t="shared" si="1"/>
        <v>0</v>
      </c>
      <c r="P13" s="50"/>
      <c r="Q13" s="12"/>
      <c r="R13" s="12"/>
      <c r="S13" s="9"/>
      <c r="T13" s="9"/>
      <c r="U13" s="37">
        <f t="shared" si="2"/>
        <v>0</v>
      </c>
      <c r="V13" s="50"/>
      <c r="W13" s="9"/>
      <c r="X13" s="9"/>
      <c r="Y13" s="50"/>
      <c r="Z13" s="37">
        <f t="shared" si="3"/>
        <v>0</v>
      </c>
      <c r="AA13" s="37">
        <f t="shared" si="4"/>
        <v>0</v>
      </c>
      <c r="AB13" s="37">
        <f t="shared" si="5"/>
        <v>0</v>
      </c>
    </row>
    <row r="14" spans="1:28" x14ac:dyDescent="0.2">
      <c r="A14" s="79">
        <f t="shared" si="6"/>
        <v>42743</v>
      </c>
      <c r="B14" s="7"/>
      <c r="C14" s="7"/>
      <c r="D14" s="7"/>
      <c r="E14" s="7"/>
      <c r="F14" s="7"/>
      <c r="G14" s="7"/>
      <c r="H14" s="85">
        <f t="shared" si="0"/>
        <v>0</v>
      </c>
      <c r="I14" s="49"/>
      <c r="J14" s="9"/>
      <c r="K14" s="9"/>
      <c r="L14" s="9"/>
      <c r="M14" s="9"/>
      <c r="N14" s="9"/>
      <c r="O14" s="39">
        <f t="shared" si="1"/>
        <v>0</v>
      </c>
      <c r="P14" s="50"/>
      <c r="Q14" s="9"/>
      <c r="R14" s="9"/>
      <c r="S14" s="9"/>
      <c r="T14" s="9"/>
      <c r="U14" s="37">
        <f t="shared" si="2"/>
        <v>0</v>
      </c>
      <c r="V14" s="50"/>
      <c r="W14" s="9"/>
      <c r="X14" s="9"/>
      <c r="Y14" s="50"/>
      <c r="Z14" s="37">
        <f t="shared" si="3"/>
        <v>0</v>
      </c>
      <c r="AA14" s="37">
        <f t="shared" si="4"/>
        <v>0</v>
      </c>
      <c r="AB14" s="37">
        <f t="shared" si="5"/>
        <v>0</v>
      </c>
    </row>
    <row r="15" spans="1:28" x14ac:dyDescent="0.2">
      <c r="A15" s="79">
        <f t="shared" si="6"/>
        <v>42744</v>
      </c>
      <c r="B15" s="7"/>
      <c r="C15" s="7"/>
      <c r="D15" s="7"/>
      <c r="E15" s="7"/>
      <c r="F15" s="7"/>
      <c r="G15" s="7"/>
      <c r="H15" s="85">
        <f t="shared" si="0"/>
        <v>0</v>
      </c>
      <c r="I15" s="49"/>
      <c r="J15" s="9"/>
      <c r="K15" s="9"/>
      <c r="L15" s="9"/>
      <c r="M15" s="9"/>
      <c r="N15" s="9"/>
      <c r="O15" s="39">
        <f t="shared" si="1"/>
        <v>0</v>
      </c>
      <c r="P15" s="50"/>
      <c r="Q15" s="9"/>
      <c r="R15" s="9"/>
      <c r="S15" s="9"/>
      <c r="T15" s="9"/>
      <c r="U15" s="37">
        <f t="shared" si="2"/>
        <v>0</v>
      </c>
      <c r="V15" s="50"/>
      <c r="W15" s="9"/>
      <c r="X15" s="9"/>
      <c r="Y15" s="50"/>
      <c r="Z15" s="37">
        <f t="shared" si="3"/>
        <v>0</v>
      </c>
      <c r="AA15" s="37">
        <f t="shared" si="4"/>
        <v>0</v>
      </c>
      <c r="AB15" s="37">
        <f t="shared" si="5"/>
        <v>0</v>
      </c>
    </row>
    <row r="16" spans="1:28" x14ac:dyDescent="0.2">
      <c r="A16" s="79">
        <f t="shared" si="6"/>
        <v>42745</v>
      </c>
      <c r="B16" s="7"/>
      <c r="C16" s="7"/>
      <c r="D16" s="7"/>
      <c r="E16" s="7"/>
      <c r="F16" s="7"/>
      <c r="G16" s="7"/>
      <c r="H16" s="85">
        <f t="shared" si="0"/>
        <v>0</v>
      </c>
      <c r="I16" s="49"/>
      <c r="J16" s="9"/>
      <c r="K16" s="9"/>
      <c r="L16" s="9"/>
      <c r="M16" s="9"/>
      <c r="N16" s="9"/>
      <c r="O16" s="39">
        <f t="shared" si="1"/>
        <v>0</v>
      </c>
      <c r="P16" s="50"/>
      <c r="Q16" s="9"/>
      <c r="R16" s="9"/>
      <c r="S16" s="9"/>
      <c r="T16" s="9"/>
      <c r="U16" s="37">
        <f t="shared" si="2"/>
        <v>0</v>
      </c>
      <c r="V16" s="50"/>
      <c r="W16" s="9"/>
      <c r="X16" s="9"/>
      <c r="Y16" s="50"/>
      <c r="Z16" s="37">
        <f t="shared" si="3"/>
        <v>0</v>
      </c>
      <c r="AA16" s="37">
        <f t="shared" si="4"/>
        <v>0</v>
      </c>
      <c r="AB16" s="37">
        <f t="shared" si="5"/>
        <v>0</v>
      </c>
    </row>
    <row r="17" spans="1:28" x14ac:dyDescent="0.2">
      <c r="A17" s="79">
        <f t="shared" si="6"/>
        <v>42746</v>
      </c>
      <c r="B17" s="7"/>
      <c r="C17" s="7"/>
      <c r="D17" s="7"/>
      <c r="E17" s="7"/>
      <c r="F17" s="7"/>
      <c r="G17" s="7"/>
      <c r="H17" s="85">
        <f t="shared" si="0"/>
        <v>0</v>
      </c>
      <c r="I17" s="49"/>
      <c r="J17" s="9"/>
      <c r="K17" s="9"/>
      <c r="L17" s="9"/>
      <c r="M17" s="9"/>
      <c r="N17" s="9"/>
      <c r="O17" s="39">
        <f t="shared" si="1"/>
        <v>0</v>
      </c>
      <c r="P17" s="50"/>
      <c r="Q17" s="9"/>
      <c r="R17" s="9"/>
      <c r="S17" s="9"/>
      <c r="T17" s="9"/>
      <c r="U17" s="37">
        <f t="shared" si="2"/>
        <v>0</v>
      </c>
      <c r="V17" s="50"/>
      <c r="W17" s="9"/>
      <c r="X17" s="9"/>
      <c r="Y17" s="50"/>
      <c r="Z17" s="37">
        <f t="shared" si="3"/>
        <v>0</v>
      </c>
      <c r="AA17" s="37">
        <f t="shared" si="4"/>
        <v>0</v>
      </c>
      <c r="AB17" s="37">
        <f t="shared" si="5"/>
        <v>0</v>
      </c>
    </row>
    <row r="18" spans="1:28" x14ac:dyDescent="0.2">
      <c r="A18" s="79">
        <f t="shared" si="6"/>
        <v>42747</v>
      </c>
      <c r="B18" s="7"/>
      <c r="C18" s="7"/>
      <c r="D18" s="7"/>
      <c r="E18" s="7"/>
      <c r="F18" s="7"/>
      <c r="G18" s="7"/>
      <c r="H18" s="85">
        <f t="shared" si="0"/>
        <v>0</v>
      </c>
      <c r="I18" s="49"/>
      <c r="J18" s="7"/>
      <c r="K18" s="7"/>
      <c r="L18" s="7"/>
      <c r="M18" s="7"/>
      <c r="N18" s="7"/>
      <c r="O18" s="39">
        <f t="shared" si="1"/>
        <v>0</v>
      </c>
      <c r="P18" s="50"/>
      <c r="Q18" s="7"/>
      <c r="R18" s="7"/>
      <c r="S18" s="7"/>
      <c r="T18" s="9"/>
      <c r="U18" s="37">
        <f t="shared" si="2"/>
        <v>0</v>
      </c>
      <c r="V18" s="50"/>
      <c r="W18" s="9"/>
      <c r="X18" s="9"/>
      <c r="Y18" s="50"/>
      <c r="Z18" s="37">
        <f t="shared" si="3"/>
        <v>0</v>
      </c>
      <c r="AA18" s="37">
        <f t="shared" si="4"/>
        <v>0</v>
      </c>
      <c r="AB18" s="37">
        <f t="shared" si="5"/>
        <v>0</v>
      </c>
    </row>
    <row r="19" spans="1:28" x14ac:dyDescent="0.2">
      <c r="A19" s="79">
        <f t="shared" si="6"/>
        <v>42748</v>
      </c>
      <c r="B19" s="7"/>
      <c r="C19" s="7"/>
      <c r="D19" s="7"/>
      <c r="E19" s="7"/>
      <c r="F19" s="7"/>
      <c r="G19" s="7"/>
      <c r="H19" s="85">
        <f t="shared" si="0"/>
        <v>0</v>
      </c>
      <c r="I19" s="49"/>
      <c r="J19" s="9"/>
      <c r="K19" s="9"/>
      <c r="L19" s="9"/>
      <c r="M19" s="9"/>
      <c r="N19" s="9"/>
      <c r="O19" s="39">
        <f t="shared" si="1"/>
        <v>0</v>
      </c>
      <c r="P19" s="50"/>
      <c r="Q19" s="9"/>
      <c r="R19" s="9"/>
      <c r="S19" s="9"/>
      <c r="T19" s="9"/>
      <c r="U19" s="37">
        <f t="shared" si="2"/>
        <v>0</v>
      </c>
      <c r="V19" s="50"/>
      <c r="W19" s="9"/>
      <c r="X19" s="9"/>
      <c r="Y19" s="50"/>
      <c r="Z19" s="37">
        <f t="shared" si="3"/>
        <v>0</v>
      </c>
      <c r="AA19" s="37">
        <f t="shared" si="4"/>
        <v>0</v>
      </c>
      <c r="AB19" s="37">
        <f t="shared" si="5"/>
        <v>0</v>
      </c>
    </row>
    <row r="20" spans="1:28" x14ac:dyDescent="0.2">
      <c r="A20" s="79">
        <f t="shared" si="6"/>
        <v>42749</v>
      </c>
      <c r="B20" s="7"/>
      <c r="C20" s="7"/>
      <c r="D20" s="7"/>
      <c r="E20" s="7"/>
      <c r="F20" s="7"/>
      <c r="G20" s="7"/>
      <c r="H20" s="85">
        <f t="shared" si="0"/>
        <v>0</v>
      </c>
      <c r="I20" s="49"/>
      <c r="J20" s="9"/>
      <c r="K20" s="9"/>
      <c r="L20" s="9"/>
      <c r="M20" s="9"/>
      <c r="N20" s="9"/>
      <c r="O20" s="39">
        <f t="shared" si="1"/>
        <v>0</v>
      </c>
      <c r="P20" s="50"/>
      <c r="Q20" s="12"/>
      <c r="R20" s="12"/>
      <c r="S20" s="9"/>
      <c r="T20" s="9"/>
      <c r="U20" s="37">
        <f t="shared" si="2"/>
        <v>0</v>
      </c>
      <c r="V20" s="50"/>
      <c r="W20" s="9"/>
      <c r="X20" s="9"/>
      <c r="Y20" s="50"/>
      <c r="Z20" s="37">
        <f t="shared" si="3"/>
        <v>0</v>
      </c>
      <c r="AA20" s="37">
        <f t="shared" si="4"/>
        <v>0</v>
      </c>
      <c r="AB20" s="37">
        <f t="shared" si="5"/>
        <v>0</v>
      </c>
    </row>
    <row r="21" spans="1:28" x14ac:dyDescent="0.2">
      <c r="A21" s="79">
        <f t="shared" si="6"/>
        <v>42750</v>
      </c>
      <c r="B21" s="7"/>
      <c r="C21" s="7"/>
      <c r="D21" s="7"/>
      <c r="E21" s="7"/>
      <c r="F21" s="7"/>
      <c r="G21" s="7"/>
      <c r="H21" s="85">
        <f t="shared" si="0"/>
        <v>0</v>
      </c>
      <c r="I21" s="49"/>
      <c r="J21" s="9"/>
      <c r="K21" s="9"/>
      <c r="L21" s="9"/>
      <c r="M21" s="9"/>
      <c r="N21" s="9"/>
      <c r="O21" s="39">
        <f t="shared" si="1"/>
        <v>0</v>
      </c>
      <c r="P21" s="50"/>
      <c r="Q21" s="9"/>
      <c r="R21" s="9"/>
      <c r="S21" s="9"/>
      <c r="T21" s="9"/>
      <c r="U21" s="37">
        <f t="shared" si="2"/>
        <v>0</v>
      </c>
      <c r="V21" s="50"/>
      <c r="W21" s="9"/>
      <c r="X21" s="9"/>
      <c r="Y21" s="50"/>
      <c r="Z21" s="37">
        <f t="shared" si="3"/>
        <v>0</v>
      </c>
      <c r="AA21" s="37">
        <f t="shared" si="4"/>
        <v>0</v>
      </c>
      <c r="AB21" s="37">
        <f t="shared" si="5"/>
        <v>0</v>
      </c>
    </row>
    <row r="22" spans="1:28" x14ac:dyDescent="0.2">
      <c r="A22" s="79">
        <f t="shared" si="6"/>
        <v>42751</v>
      </c>
      <c r="B22" s="7"/>
      <c r="C22" s="7"/>
      <c r="D22" s="7"/>
      <c r="E22" s="7"/>
      <c r="F22" s="7"/>
      <c r="G22" s="7"/>
      <c r="H22" s="85">
        <f t="shared" si="0"/>
        <v>0</v>
      </c>
      <c r="I22" s="49"/>
      <c r="J22" s="9"/>
      <c r="K22" s="9"/>
      <c r="L22" s="9"/>
      <c r="M22" s="9"/>
      <c r="N22" s="9"/>
      <c r="O22" s="39">
        <f t="shared" si="1"/>
        <v>0</v>
      </c>
      <c r="P22" s="50"/>
      <c r="Q22" s="9"/>
      <c r="R22" s="9"/>
      <c r="S22" s="9"/>
      <c r="T22" s="9"/>
      <c r="U22" s="37">
        <f t="shared" si="2"/>
        <v>0</v>
      </c>
      <c r="V22" s="50"/>
      <c r="W22" s="9"/>
      <c r="X22" s="9"/>
      <c r="Y22" s="50"/>
      <c r="Z22" s="37">
        <f t="shared" si="3"/>
        <v>0</v>
      </c>
      <c r="AA22" s="37">
        <f t="shared" si="4"/>
        <v>0</v>
      </c>
      <c r="AB22" s="37">
        <f t="shared" si="5"/>
        <v>0</v>
      </c>
    </row>
    <row r="23" spans="1:28" x14ac:dyDescent="0.2">
      <c r="A23" s="79">
        <f t="shared" si="6"/>
        <v>42752</v>
      </c>
      <c r="B23" s="7"/>
      <c r="C23" s="7"/>
      <c r="D23" s="7"/>
      <c r="E23" s="7"/>
      <c r="F23" s="7"/>
      <c r="G23" s="7"/>
      <c r="H23" s="85">
        <f t="shared" si="0"/>
        <v>0</v>
      </c>
      <c r="I23" s="49"/>
      <c r="J23" s="9"/>
      <c r="K23" s="9"/>
      <c r="L23" s="9"/>
      <c r="M23" s="9"/>
      <c r="N23" s="9"/>
      <c r="O23" s="39">
        <f t="shared" si="1"/>
        <v>0</v>
      </c>
      <c r="P23" s="50"/>
      <c r="Q23" s="9"/>
      <c r="R23" s="9"/>
      <c r="S23" s="7"/>
      <c r="T23" s="9"/>
      <c r="U23" s="37">
        <f t="shared" si="2"/>
        <v>0</v>
      </c>
      <c r="V23" s="50"/>
      <c r="W23" s="9"/>
      <c r="X23" s="9"/>
      <c r="Y23" s="50"/>
      <c r="Z23" s="37">
        <f t="shared" si="3"/>
        <v>0</v>
      </c>
      <c r="AA23" s="37">
        <f t="shared" si="4"/>
        <v>0</v>
      </c>
      <c r="AB23" s="37">
        <f t="shared" si="5"/>
        <v>0</v>
      </c>
    </row>
    <row r="24" spans="1:28" x14ac:dyDescent="0.2">
      <c r="A24" s="79">
        <f t="shared" si="6"/>
        <v>42753</v>
      </c>
      <c r="B24" s="7"/>
      <c r="C24" s="7"/>
      <c r="D24" s="7"/>
      <c r="E24" s="7"/>
      <c r="F24" s="7"/>
      <c r="G24" s="7"/>
      <c r="H24" s="85">
        <f t="shared" si="0"/>
        <v>0</v>
      </c>
      <c r="I24" s="49"/>
      <c r="J24" s="9"/>
      <c r="K24" s="9"/>
      <c r="L24" s="9"/>
      <c r="M24" s="9"/>
      <c r="N24" s="9"/>
      <c r="O24" s="39">
        <f t="shared" si="1"/>
        <v>0</v>
      </c>
      <c r="P24" s="50"/>
      <c r="Q24" s="9"/>
      <c r="R24" s="9"/>
      <c r="S24" s="9"/>
      <c r="T24" s="9"/>
      <c r="U24" s="37">
        <f t="shared" si="2"/>
        <v>0</v>
      </c>
      <c r="V24" s="50"/>
      <c r="W24" s="9"/>
      <c r="X24" s="9"/>
      <c r="Y24" s="50"/>
      <c r="Z24" s="37">
        <f t="shared" si="3"/>
        <v>0</v>
      </c>
      <c r="AA24" s="37">
        <f t="shared" si="4"/>
        <v>0</v>
      </c>
      <c r="AB24" s="37">
        <f t="shared" si="5"/>
        <v>0</v>
      </c>
    </row>
    <row r="25" spans="1:28" x14ac:dyDescent="0.2">
      <c r="A25" s="79">
        <f t="shared" si="6"/>
        <v>42754</v>
      </c>
      <c r="B25" s="7"/>
      <c r="C25" s="7"/>
      <c r="D25" s="7"/>
      <c r="E25" s="7"/>
      <c r="F25" s="7"/>
      <c r="G25" s="7"/>
      <c r="H25" s="85">
        <f t="shared" si="0"/>
        <v>0</v>
      </c>
      <c r="I25" s="49"/>
      <c r="J25" s="7"/>
      <c r="K25" s="7"/>
      <c r="L25" s="7"/>
      <c r="M25" s="7"/>
      <c r="N25" s="7"/>
      <c r="O25" s="39">
        <f t="shared" si="1"/>
        <v>0</v>
      </c>
      <c r="P25" s="50"/>
      <c r="Q25" s="7"/>
      <c r="R25" s="7"/>
      <c r="S25" s="7"/>
      <c r="T25" s="9"/>
      <c r="U25" s="37">
        <f t="shared" si="2"/>
        <v>0</v>
      </c>
      <c r="V25" s="50"/>
      <c r="W25" s="9"/>
      <c r="X25" s="9"/>
      <c r="Y25" s="50"/>
      <c r="Z25" s="37">
        <f t="shared" si="3"/>
        <v>0</v>
      </c>
      <c r="AA25" s="37">
        <f t="shared" si="4"/>
        <v>0</v>
      </c>
      <c r="AB25" s="37">
        <f t="shared" si="5"/>
        <v>0</v>
      </c>
    </row>
    <row r="26" spans="1:28" x14ac:dyDescent="0.2">
      <c r="A26" s="79">
        <f t="shared" si="6"/>
        <v>42755</v>
      </c>
      <c r="B26" s="7"/>
      <c r="C26" s="7"/>
      <c r="D26" s="7"/>
      <c r="E26" s="7"/>
      <c r="F26" s="7"/>
      <c r="G26" s="7"/>
      <c r="H26" s="85">
        <f t="shared" si="0"/>
        <v>0</v>
      </c>
      <c r="I26" s="49"/>
      <c r="J26" s="9"/>
      <c r="K26" s="9"/>
      <c r="L26" s="9"/>
      <c r="M26" s="9"/>
      <c r="N26" s="9"/>
      <c r="O26" s="39">
        <f t="shared" si="1"/>
        <v>0</v>
      </c>
      <c r="P26" s="50"/>
      <c r="Q26" s="9"/>
      <c r="R26" s="9"/>
      <c r="S26" s="9"/>
      <c r="T26" s="9"/>
      <c r="U26" s="37">
        <f t="shared" si="2"/>
        <v>0</v>
      </c>
      <c r="V26" s="50"/>
      <c r="W26" s="9"/>
      <c r="X26" s="9"/>
      <c r="Y26" s="50"/>
      <c r="Z26" s="37">
        <f t="shared" si="3"/>
        <v>0</v>
      </c>
      <c r="AA26" s="37">
        <f t="shared" si="4"/>
        <v>0</v>
      </c>
      <c r="AB26" s="37">
        <f t="shared" si="5"/>
        <v>0</v>
      </c>
    </row>
    <row r="27" spans="1:28" x14ac:dyDescent="0.2">
      <c r="A27" s="79">
        <f t="shared" si="6"/>
        <v>42756</v>
      </c>
      <c r="B27" s="7"/>
      <c r="C27" s="7"/>
      <c r="D27" s="7"/>
      <c r="E27" s="7"/>
      <c r="F27" s="7"/>
      <c r="G27" s="7"/>
      <c r="H27" s="85">
        <f t="shared" si="0"/>
        <v>0</v>
      </c>
      <c r="I27" s="49"/>
      <c r="J27" s="9"/>
      <c r="K27" s="9"/>
      <c r="L27" s="9"/>
      <c r="M27" s="9"/>
      <c r="N27" s="9"/>
      <c r="O27" s="39">
        <f t="shared" si="1"/>
        <v>0</v>
      </c>
      <c r="P27" s="50"/>
      <c r="Q27" s="9"/>
      <c r="R27" s="9"/>
      <c r="S27" s="9"/>
      <c r="T27" s="9"/>
      <c r="U27" s="37">
        <f t="shared" si="2"/>
        <v>0</v>
      </c>
      <c r="V27" s="50"/>
      <c r="W27" s="9"/>
      <c r="X27" s="9"/>
      <c r="Y27" s="50"/>
      <c r="Z27" s="37">
        <f t="shared" si="3"/>
        <v>0</v>
      </c>
      <c r="AA27" s="37">
        <f t="shared" si="4"/>
        <v>0</v>
      </c>
      <c r="AB27" s="37">
        <f t="shared" si="5"/>
        <v>0</v>
      </c>
    </row>
    <row r="28" spans="1:28" x14ac:dyDescent="0.2">
      <c r="A28" s="79">
        <f t="shared" si="6"/>
        <v>42757</v>
      </c>
      <c r="B28" s="7"/>
      <c r="C28" s="7"/>
      <c r="D28" s="7"/>
      <c r="E28" s="7"/>
      <c r="F28" s="7"/>
      <c r="G28" s="7"/>
      <c r="H28" s="85">
        <f t="shared" si="0"/>
        <v>0</v>
      </c>
      <c r="I28" s="49"/>
      <c r="J28" s="9"/>
      <c r="K28" s="9"/>
      <c r="L28" s="9"/>
      <c r="M28" s="9"/>
      <c r="N28" s="9"/>
      <c r="O28" s="39">
        <f t="shared" si="1"/>
        <v>0</v>
      </c>
      <c r="P28" s="50"/>
      <c r="Q28" s="9"/>
      <c r="R28" s="9"/>
      <c r="S28" s="9"/>
      <c r="T28" s="9"/>
      <c r="U28" s="37">
        <f t="shared" si="2"/>
        <v>0</v>
      </c>
      <c r="V28" s="50"/>
      <c r="W28" s="9"/>
      <c r="X28" s="9"/>
      <c r="Y28" s="50"/>
      <c r="Z28" s="37">
        <f t="shared" si="3"/>
        <v>0</v>
      </c>
      <c r="AA28" s="37">
        <f t="shared" si="4"/>
        <v>0</v>
      </c>
      <c r="AB28" s="37">
        <f t="shared" si="5"/>
        <v>0</v>
      </c>
    </row>
    <row r="29" spans="1:28" x14ac:dyDescent="0.2">
      <c r="A29" s="79">
        <f t="shared" si="6"/>
        <v>42758</v>
      </c>
      <c r="B29" s="7"/>
      <c r="C29" s="7"/>
      <c r="D29" s="7"/>
      <c r="E29" s="7"/>
      <c r="F29" s="7"/>
      <c r="G29" s="7"/>
      <c r="H29" s="85">
        <f t="shared" si="0"/>
        <v>0</v>
      </c>
      <c r="I29" s="49"/>
      <c r="J29" s="9"/>
      <c r="K29" s="9"/>
      <c r="L29" s="9"/>
      <c r="M29" s="9"/>
      <c r="N29" s="9"/>
      <c r="O29" s="39">
        <f t="shared" si="1"/>
        <v>0</v>
      </c>
      <c r="P29" s="50"/>
      <c r="Q29" s="9"/>
      <c r="R29" s="9"/>
      <c r="S29" s="9"/>
      <c r="T29" s="9"/>
      <c r="U29" s="37">
        <f t="shared" si="2"/>
        <v>0</v>
      </c>
      <c r="V29" s="50"/>
      <c r="W29" s="9"/>
      <c r="X29" s="9"/>
      <c r="Y29" s="50"/>
      <c r="Z29" s="37">
        <f t="shared" si="3"/>
        <v>0</v>
      </c>
      <c r="AA29" s="37">
        <f t="shared" si="4"/>
        <v>0</v>
      </c>
      <c r="AB29" s="37">
        <f t="shared" si="5"/>
        <v>0</v>
      </c>
    </row>
    <row r="30" spans="1:28" x14ac:dyDescent="0.2">
      <c r="A30" s="79">
        <f t="shared" si="6"/>
        <v>42759</v>
      </c>
      <c r="B30" s="7"/>
      <c r="C30" s="7"/>
      <c r="D30" s="7"/>
      <c r="E30" s="7"/>
      <c r="F30" s="7"/>
      <c r="G30" s="7"/>
      <c r="H30" s="85">
        <f t="shared" si="0"/>
        <v>0</v>
      </c>
      <c r="I30" s="49"/>
      <c r="J30" s="9"/>
      <c r="K30" s="9"/>
      <c r="L30" s="9"/>
      <c r="M30" s="9"/>
      <c r="N30" s="9"/>
      <c r="O30" s="39">
        <f t="shared" si="1"/>
        <v>0</v>
      </c>
      <c r="P30" s="50"/>
      <c r="Q30" s="9"/>
      <c r="R30" s="9"/>
      <c r="S30" s="9"/>
      <c r="T30" s="9"/>
      <c r="U30" s="37">
        <f t="shared" si="2"/>
        <v>0</v>
      </c>
      <c r="V30" s="50"/>
      <c r="W30" s="9"/>
      <c r="X30" s="9"/>
      <c r="Y30" s="50"/>
      <c r="Z30" s="37">
        <f t="shared" si="3"/>
        <v>0</v>
      </c>
      <c r="AA30" s="37">
        <f t="shared" si="4"/>
        <v>0</v>
      </c>
      <c r="AB30" s="37">
        <f t="shared" si="5"/>
        <v>0</v>
      </c>
    </row>
    <row r="31" spans="1:28" x14ac:dyDescent="0.2">
      <c r="A31" s="79">
        <f t="shared" si="6"/>
        <v>42760</v>
      </c>
      <c r="B31" s="7"/>
      <c r="C31" s="7"/>
      <c r="D31" s="7"/>
      <c r="E31" s="7"/>
      <c r="F31" s="7"/>
      <c r="G31" s="7"/>
      <c r="H31" s="85">
        <f t="shared" si="0"/>
        <v>0</v>
      </c>
      <c r="I31" s="49"/>
      <c r="J31" s="9"/>
      <c r="K31" s="9"/>
      <c r="L31" s="9"/>
      <c r="M31" s="9"/>
      <c r="N31" s="9"/>
      <c r="O31" s="39">
        <f t="shared" si="1"/>
        <v>0</v>
      </c>
      <c r="P31" s="50"/>
      <c r="Q31" s="9"/>
      <c r="R31" s="9"/>
      <c r="S31" s="9"/>
      <c r="T31" s="9"/>
      <c r="U31" s="37">
        <f t="shared" si="2"/>
        <v>0</v>
      </c>
      <c r="V31" s="50"/>
      <c r="W31" s="9"/>
      <c r="X31" s="9"/>
      <c r="Y31" s="50"/>
      <c r="Z31" s="37">
        <f t="shared" si="3"/>
        <v>0</v>
      </c>
      <c r="AA31" s="37">
        <f t="shared" si="4"/>
        <v>0</v>
      </c>
      <c r="AB31" s="37">
        <f t="shared" si="5"/>
        <v>0</v>
      </c>
    </row>
    <row r="32" spans="1:28" x14ac:dyDescent="0.2">
      <c r="A32" s="79">
        <f t="shared" si="6"/>
        <v>42761</v>
      </c>
      <c r="B32" s="7"/>
      <c r="C32" s="7"/>
      <c r="D32" s="7"/>
      <c r="E32" s="7"/>
      <c r="F32" s="7"/>
      <c r="G32" s="7"/>
      <c r="H32" s="85">
        <f t="shared" si="0"/>
        <v>0</v>
      </c>
      <c r="I32" s="49"/>
      <c r="J32" s="7"/>
      <c r="K32" s="7"/>
      <c r="L32" s="7"/>
      <c r="M32" s="7"/>
      <c r="N32" s="7"/>
      <c r="O32" s="39">
        <f t="shared" si="1"/>
        <v>0</v>
      </c>
      <c r="P32" s="50"/>
      <c r="Q32" s="7"/>
      <c r="R32" s="7"/>
      <c r="S32" s="7"/>
      <c r="T32" s="9"/>
      <c r="U32" s="37">
        <f t="shared" si="2"/>
        <v>0</v>
      </c>
      <c r="V32" s="50"/>
      <c r="W32" s="9"/>
      <c r="X32" s="9"/>
      <c r="Y32" s="50"/>
      <c r="Z32" s="37">
        <f t="shared" si="3"/>
        <v>0</v>
      </c>
      <c r="AA32" s="37">
        <f t="shared" si="4"/>
        <v>0</v>
      </c>
      <c r="AB32" s="37">
        <f t="shared" si="5"/>
        <v>0</v>
      </c>
    </row>
    <row r="33" spans="1:28" x14ac:dyDescent="0.2">
      <c r="A33" s="79">
        <f t="shared" si="6"/>
        <v>42762</v>
      </c>
      <c r="B33" s="7"/>
      <c r="C33" s="7"/>
      <c r="D33" s="7"/>
      <c r="E33" s="7"/>
      <c r="F33" s="7"/>
      <c r="G33" s="7"/>
      <c r="H33" s="85">
        <f t="shared" si="0"/>
        <v>0</v>
      </c>
      <c r="I33" s="49"/>
      <c r="J33" s="9"/>
      <c r="K33" s="9"/>
      <c r="L33" s="9"/>
      <c r="M33" s="9"/>
      <c r="N33" s="9"/>
      <c r="O33" s="39">
        <f t="shared" si="1"/>
        <v>0</v>
      </c>
      <c r="P33" s="50"/>
      <c r="Q33" s="9"/>
      <c r="R33" s="9"/>
      <c r="S33" s="9"/>
      <c r="T33" s="9"/>
      <c r="U33" s="37">
        <f t="shared" si="2"/>
        <v>0</v>
      </c>
      <c r="V33" s="50"/>
      <c r="W33" s="9"/>
      <c r="X33" s="9"/>
      <c r="Y33" s="50"/>
      <c r="Z33" s="37">
        <f t="shared" si="3"/>
        <v>0</v>
      </c>
      <c r="AA33" s="37">
        <f t="shared" si="4"/>
        <v>0</v>
      </c>
      <c r="AB33" s="37">
        <f t="shared" si="5"/>
        <v>0</v>
      </c>
    </row>
    <row r="34" spans="1:28" x14ac:dyDescent="0.2">
      <c r="A34" s="79">
        <f t="shared" si="6"/>
        <v>42763</v>
      </c>
      <c r="B34" s="7"/>
      <c r="C34" s="7"/>
      <c r="D34" s="7"/>
      <c r="E34" s="7"/>
      <c r="F34" s="7"/>
      <c r="G34" s="7"/>
      <c r="H34" s="85">
        <f t="shared" si="0"/>
        <v>0</v>
      </c>
      <c r="I34" s="49"/>
      <c r="J34" s="9"/>
      <c r="K34" s="9"/>
      <c r="L34" s="9"/>
      <c r="M34" s="9"/>
      <c r="N34" s="9"/>
      <c r="O34" s="39">
        <f t="shared" si="1"/>
        <v>0</v>
      </c>
      <c r="P34" s="50"/>
      <c r="Q34" s="9"/>
      <c r="R34" s="9"/>
      <c r="S34" s="9"/>
      <c r="T34" s="9"/>
      <c r="U34" s="37">
        <f t="shared" si="2"/>
        <v>0</v>
      </c>
      <c r="V34" s="50"/>
      <c r="W34" s="9"/>
      <c r="X34" s="9"/>
      <c r="Y34" s="50"/>
      <c r="Z34" s="37">
        <f t="shared" si="3"/>
        <v>0</v>
      </c>
      <c r="AA34" s="37">
        <f t="shared" si="4"/>
        <v>0</v>
      </c>
      <c r="AB34" s="37">
        <f t="shared" si="5"/>
        <v>0</v>
      </c>
    </row>
    <row r="35" spans="1:28" x14ac:dyDescent="0.2">
      <c r="A35" s="79">
        <f t="shared" si="6"/>
        <v>42764</v>
      </c>
      <c r="B35" s="7"/>
      <c r="C35" s="7"/>
      <c r="D35" s="7"/>
      <c r="E35" s="7"/>
      <c r="F35" s="7"/>
      <c r="G35" s="7"/>
      <c r="H35" s="85">
        <f t="shared" si="0"/>
        <v>0</v>
      </c>
      <c r="I35" s="49"/>
      <c r="J35" s="9"/>
      <c r="K35" s="9"/>
      <c r="L35" s="9"/>
      <c r="M35" s="9"/>
      <c r="N35" s="9"/>
      <c r="O35" s="39">
        <f t="shared" si="1"/>
        <v>0</v>
      </c>
      <c r="P35" s="50"/>
      <c r="Q35" s="9"/>
      <c r="R35" s="9"/>
      <c r="S35" s="9"/>
      <c r="T35" s="9"/>
      <c r="U35" s="37">
        <f t="shared" si="2"/>
        <v>0</v>
      </c>
      <c r="V35" s="50"/>
      <c r="W35" s="9"/>
      <c r="X35" s="9"/>
      <c r="Y35" s="50"/>
      <c r="Z35" s="37">
        <f t="shared" si="3"/>
        <v>0</v>
      </c>
      <c r="AA35" s="37">
        <f t="shared" si="4"/>
        <v>0</v>
      </c>
      <c r="AB35" s="37">
        <f t="shared" si="5"/>
        <v>0</v>
      </c>
    </row>
    <row r="36" spans="1:28" x14ac:dyDescent="0.2">
      <c r="A36" s="79">
        <f t="shared" si="6"/>
        <v>42765</v>
      </c>
      <c r="B36" s="7"/>
      <c r="C36" s="7"/>
      <c r="D36" s="7"/>
      <c r="E36" s="7"/>
      <c r="F36" s="7"/>
      <c r="G36" s="7"/>
      <c r="H36" s="85">
        <f t="shared" si="0"/>
        <v>0</v>
      </c>
      <c r="I36" s="49"/>
      <c r="J36" s="9"/>
      <c r="K36" s="9"/>
      <c r="L36" s="9"/>
      <c r="M36" s="9"/>
      <c r="N36" s="9"/>
      <c r="O36" s="39">
        <f t="shared" si="1"/>
        <v>0</v>
      </c>
      <c r="P36" s="50"/>
      <c r="Q36" s="9"/>
      <c r="R36" s="9"/>
      <c r="S36" s="9"/>
      <c r="T36" s="9"/>
      <c r="U36" s="37">
        <f t="shared" si="2"/>
        <v>0</v>
      </c>
      <c r="V36" s="50"/>
      <c r="W36" s="9"/>
      <c r="X36" s="9"/>
      <c r="Y36" s="50"/>
      <c r="Z36" s="37">
        <f t="shared" si="3"/>
        <v>0</v>
      </c>
      <c r="AA36" s="37">
        <f t="shared" si="4"/>
        <v>0</v>
      </c>
      <c r="AB36" s="37">
        <f t="shared" si="5"/>
        <v>0</v>
      </c>
    </row>
    <row r="37" spans="1:28" x14ac:dyDescent="0.2">
      <c r="A37" s="79">
        <f t="shared" si="6"/>
        <v>42766</v>
      </c>
      <c r="B37" s="7"/>
      <c r="C37" s="7"/>
      <c r="D37" s="7"/>
      <c r="E37" s="7"/>
      <c r="F37" s="7"/>
      <c r="G37" s="7"/>
      <c r="H37" s="85">
        <f t="shared" si="0"/>
        <v>0</v>
      </c>
      <c r="I37" s="49"/>
      <c r="J37" s="9"/>
      <c r="K37" s="9"/>
      <c r="L37" s="9"/>
      <c r="M37" s="9"/>
      <c r="N37" s="9"/>
      <c r="O37" s="39">
        <f t="shared" si="1"/>
        <v>0</v>
      </c>
      <c r="P37" s="50"/>
      <c r="Q37" s="9"/>
      <c r="R37" s="9"/>
      <c r="S37" s="9"/>
      <c r="T37" s="9"/>
      <c r="U37" s="37">
        <f t="shared" si="2"/>
        <v>0</v>
      </c>
      <c r="V37" s="50"/>
      <c r="W37" s="9"/>
      <c r="X37" s="9"/>
      <c r="Y37" s="50"/>
      <c r="Z37" s="37">
        <f t="shared" si="3"/>
        <v>0</v>
      </c>
      <c r="AA37" s="37">
        <f t="shared" si="4"/>
        <v>0</v>
      </c>
      <c r="AB37" s="86">
        <f t="shared" si="5"/>
        <v>0</v>
      </c>
    </row>
    <row r="38" spans="1:28" x14ac:dyDescent="0.2">
      <c r="A38" s="80" t="s">
        <v>9</v>
      </c>
      <c r="B38" s="80">
        <f>SUM(B7:B37)</f>
        <v>0</v>
      </c>
      <c r="C38" s="80">
        <f>SUM(C7:C37)</f>
        <v>0</v>
      </c>
      <c r="D38" s="80">
        <f>SUM(D7:D37)</f>
        <v>0</v>
      </c>
      <c r="E38" s="80">
        <f>SUM(E7:E37)</f>
        <v>0</v>
      </c>
      <c r="F38" s="80">
        <f>SUM(F7:F37)</f>
        <v>0</v>
      </c>
      <c r="G38" s="80">
        <f>SUM(G7:G37)</f>
        <v>0</v>
      </c>
      <c r="H38" s="80">
        <f>SUM(H7:H37)</f>
        <v>0</v>
      </c>
      <c r="I38" s="36"/>
      <c r="J38" s="80">
        <f t="shared" ref="J38:O38" si="7">SUM(J7:J37)</f>
        <v>0</v>
      </c>
      <c r="K38" s="80">
        <f t="shared" si="7"/>
        <v>0</v>
      </c>
      <c r="L38" s="80">
        <f t="shared" si="7"/>
        <v>0</v>
      </c>
      <c r="M38" s="80">
        <f t="shared" si="7"/>
        <v>0</v>
      </c>
      <c r="N38" s="80">
        <f t="shared" si="7"/>
        <v>0</v>
      </c>
      <c r="O38" s="80">
        <f t="shared" si="7"/>
        <v>0</v>
      </c>
      <c r="P38" s="38"/>
      <c r="Q38" s="83">
        <f>SUM(Q7:Q37)</f>
        <v>0</v>
      </c>
      <c r="R38" s="83">
        <f>SUM(R7:R37)</f>
        <v>0</v>
      </c>
      <c r="S38" s="83">
        <f>SUM(S7:S37)</f>
        <v>0</v>
      </c>
      <c r="T38" s="83">
        <f>SUM(T7:T37)</f>
        <v>0</v>
      </c>
      <c r="U38" s="83">
        <f>SUM(U7:U37)</f>
        <v>0</v>
      </c>
      <c r="V38" s="38"/>
      <c r="W38" s="83"/>
      <c r="X38" s="83">
        <f>SUM(X7:X37)</f>
        <v>0</v>
      </c>
      <c r="Y38" s="50"/>
      <c r="Z38" s="37">
        <f t="shared" si="3"/>
        <v>0</v>
      </c>
      <c r="AA38" s="64"/>
      <c r="AB38" s="64"/>
    </row>
    <row r="39" spans="1:28" x14ac:dyDescent="0.2">
      <c r="A39" s="81" t="s">
        <v>20</v>
      </c>
      <c r="B39" s="84">
        <f>(B38/1.2)</f>
        <v>0</v>
      </c>
      <c r="C39" s="84">
        <f>(C38/1.1)</f>
        <v>0</v>
      </c>
      <c r="D39" s="84">
        <f>(D38/1.085)</f>
        <v>0</v>
      </c>
      <c r="E39" s="84">
        <f>(E38/1.055)</f>
        <v>0</v>
      </c>
      <c r="F39" s="84">
        <f>(F38/1.021)</f>
        <v>0</v>
      </c>
      <c r="G39" s="84">
        <f>G38</f>
        <v>0</v>
      </c>
      <c r="H39" s="51"/>
      <c r="I39" s="51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4"/>
      <c r="Y39" s="53"/>
      <c r="Z39" s="54"/>
      <c r="AA39" s="53"/>
      <c r="AB39" s="53"/>
    </row>
    <row r="40" spans="1:28" ht="13.5" thickBot="1" x14ac:dyDescent="0.25">
      <c r="A40" s="82" t="s">
        <v>21</v>
      </c>
      <c r="B40" s="84">
        <f>(B39*20%)</f>
        <v>0</v>
      </c>
      <c r="C40" s="84">
        <f>(C39*10%)</f>
        <v>0</v>
      </c>
      <c r="D40" s="84">
        <f>(D39*8.5%)</f>
        <v>0</v>
      </c>
      <c r="E40" s="84">
        <f>(E39*5.5%)</f>
        <v>0</v>
      </c>
      <c r="F40" s="84">
        <f>(F39*2.1%)</f>
        <v>0</v>
      </c>
      <c r="G40" s="84"/>
      <c r="H40" s="51"/>
      <c r="I40" s="51"/>
      <c r="J40" s="52"/>
      <c r="K40" s="52"/>
      <c r="L40" s="52"/>
      <c r="M40" s="52"/>
      <c r="N40" s="52"/>
      <c r="O40" s="52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54"/>
      <c r="AA40" s="53"/>
      <c r="AB40" s="53"/>
    </row>
    <row r="41" spans="1:28" ht="12.95" customHeight="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  <c r="Y41" s="53"/>
      <c r="Z41" s="124" t="s">
        <v>22</v>
      </c>
      <c r="AA41" s="126">
        <f>AB37</f>
        <v>0</v>
      </c>
      <c r="AB41" s="53"/>
    </row>
    <row r="42" spans="1:28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5"/>
      <c r="Y42" s="53"/>
      <c r="Z42" s="125"/>
      <c r="AA42" s="127"/>
      <c r="AB42" s="53"/>
    </row>
    <row r="43" spans="1:28" ht="26.25" thickBot="1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53"/>
      <c r="Z43" s="87" t="s">
        <v>23</v>
      </c>
      <c r="AA43" s="88">
        <f>AA37</f>
        <v>0</v>
      </c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B46" s="53"/>
      <c r="C46" s="53"/>
      <c r="D46" s="53"/>
      <c r="E46" s="53"/>
      <c r="F46" s="53"/>
      <c r="G46" s="5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  <row r="57" spans="7:7" x14ac:dyDescent="0.2">
      <c r="G57" s="57"/>
    </row>
  </sheetData>
  <sheetProtection sheet="1" objects="1" scenarios="1" selectLockedCells="1"/>
  <mergeCells count="12">
    <mergeCell ref="A1:B1"/>
    <mergeCell ref="J1:K1"/>
    <mergeCell ref="A3:B3"/>
    <mergeCell ref="J3:K3"/>
    <mergeCell ref="B5:H5"/>
    <mergeCell ref="C3:E3"/>
    <mergeCell ref="J5:N5"/>
    <mergeCell ref="Q5:U5"/>
    <mergeCell ref="W5:X5"/>
    <mergeCell ref="Z5:Z6"/>
    <mergeCell ref="Z41:Z42"/>
    <mergeCell ref="AA41:AA42"/>
  </mergeCells>
  <conditionalFormatting sqref="AA7:AB37">
    <cfRule type="cellIs" dxfId="11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 enableFormatConditionsCalculation="0">
    <pageSetUpPr fitToPage="1"/>
  </sheetPr>
  <dimension ref="A1:AB57"/>
  <sheetViews>
    <sheetView zoomScale="90" zoomScaleNormal="90" zoomScalePageLayoutView="90" workbookViewId="0">
      <selection activeCell="H40" sqref="H40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1.2851562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28"/>
      <c r="B1" s="128"/>
      <c r="C1" s="45"/>
      <c r="D1" s="117"/>
      <c r="E1" s="45"/>
      <c r="F1" s="117"/>
      <c r="J1" s="129"/>
      <c r="K1" s="129"/>
    </row>
    <row r="2" spans="1:28" x14ac:dyDescent="0.2">
      <c r="A2" s="47"/>
      <c r="J2" s="48"/>
    </row>
    <row r="3" spans="1:28" x14ac:dyDescent="0.2">
      <c r="A3" s="128"/>
      <c r="B3" s="128"/>
      <c r="C3" s="132" t="s">
        <v>25</v>
      </c>
      <c r="D3" s="132"/>
      <c r="E3" s="132"/>
      <c r="F3" s="118"/>
      <c r="G3" s="32"/>
      <c r="H3" s="32"/>
      <c r="I3" s="32"/>
      <c r="J3" s="130" t="s">
        <v>40</v>
      </c>
      <c r="K3" s="130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22.5" x14ac:dyDescent="0.2">
      <c r="A4" s="47"/>
      <c r="C4" s="32"/>
      <c r="D4" s="32"/>
      <c r="E4" s="32"/>
      <c r="F4" s="32"/>
      <c r="G4" s="32"/>
      <c r="H4" s="32"/>
      <c r="I4" s="32"/>
      <c r="J4" s="34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77" t="s">
        <v>0</v>
      </c>
      <c r="AB4" s="77" t="s">
        <v>1</v>
      </c>
    </row>
    <row r="5" spans="1:28" ht="23.1" customHeight="1" x14ac:dyDescent="0.2">
      <c r="A5" s="32"/>
      <c r="B5" s="131" t="s">
        <v>2</v>
      </c>
      <c r="C5" s="131"/>
      <c r="D5" s="131"/>
      <c r="E5" s="131"/>
      <c r="F5" s="131"/>
      <c r="G5" s="131"/>
      <c r="H5" s="131"/>
      <c r="I5" s="67"/>
      <c r="J5" s="133" t="s">
        <v>3</v>
      </c>
      <c r="K5" s="133"/>
      <c r="L5" s="133"/>
      <c r="M5" s="133"/>
      <c r="N5" s="133"/>
      <c r="O5" s="68"/>
      <c r="P5" s="69"/>
      <c r="Q5" s="120" t="s">
        <v>4</v>
      </c>
      <c r="R5" s="120"/>
      <c r="S5" s="120"/>
      <c r="T5" s="120"/>
      <c r="U5" s="120"/>
      <c r="V5" s="69"/>
      <c r="W5" s="121" t="s">
        <v>5</v>
      </c>
      <c r="X5" s="122"/>
      <c r="Y5" s="69"/>
      <c r="Z5" s="123" t="s">
        <v>6</v>
      </c>
      <c r="AA5" s="78" t="s">
        <v>7</v>
      </c>
      <c r="AB5" s="78" t="s">
        <v>7</v>
      </c>
    </row>
    <row r="6" spans="1:28" ht="28.35" customHeight="1" x14ac:dyDescent="0.2">
      <c r="A6" s="70" t="s">
        <v>8</v>
      </c>
      <c r="B6" s="71">
        <v>0.2</v>
      </c>
      <c r="C6" s="71">
        <v>0.1</v>
      </c>
      <c r="D6" s="71">
        <v>8.5000000000000006E-2</v>
      </c>
      <c r="E6" s="71">
        <v>5.5E-2</v>
      </c>
      <c r="F6" s="71">
        <v>2.1000000000000001E-2</v>
      </c>
      <c r="G6" s="89" t="s">
        <v>24</v>
      </c>
      <c r="H6" s="71" t="s">
        <v>9</v>
      </c>
      <c r="I6" s="73"/>
      <c r="J6" s="71" t="s">
        <v>10</v>
      </c>
      <c r="K6" s="71" t="s">
        <v>11</v>
      </c>
      <c r="L6" s="71" t="s">
        <v>12</v>
      </c>
      <c r="M6" s="71" t="s">
        <v>13</v>
      </c>
      <c r="N6" s="71" t="s">
        <v>14</v>
      </c>
      <c r="O6" s="71" t="s">
        <v>9</v>
      </c>
      <c r="P6" s="74"/>
      <c r="Q6" s="75" t="s">
        <v>15</v>
      </c>
      <c r="R6" s="75" t="s">
        <v>16</v>
      </c>
      <c r="S6" s="75" t="s">
        <v>17</v>
      </c>
      <c r="T6" s="75" t="s">
        <v>18</v>
      </c>
      <c r="U6" s="75" t="s">
        <v>9</v>
      </c>
      <c r="V6" s="74"/>
      <c r="W6" s="76" t="s">
        <v>26</v>
      </c>
      <c r="X6" s="76" t="s">
        <v>19</v>
      </c>
      <c r="Y6" s="74"/>
      <c r="Z6" s="123"/>
      <c r="AA6" s="44">
        <f>SEPTEMBRE!AA36</f>
        <v>0</v>
      </c>
      <c r="AB6" s="44">
        <f>SEPTEMBRE!AB36</f>
        <v>0</v>
      </c>
    </row>
    <row r="7" spans="1:28" x14ac:dyDescent="0.2">
      <c r="A7" s="79">
        <f>+SEPTEMBRE!A36+1</f>
        <v>43009</v>
      </c>
      <c r="B7" s="7"/>
      <c r="C7" s="7"/>
      <c r="D7" s="7"/>
      <c r="E7" s="7"/>
      <c r="F7" s="7"/>
      <c r="G7" s="7"/>
      <c r="H7" s="85">
        <f t="shared" ref="H7:H37" si="0">SUM(B7:G7)</f>
        <v>0</v>
      </c>
      <c r="I7" s="49"/>
      <c r="J7" s="9"/>
      <c r="K7" s="9"/>
      <c r="L7" s="9"/>
      <c r="M7" s="9"/>
      <c r="N7" s="9"/>
      <c r="O7" s="39">
        <f t="shared" ref="O7:O37" si="1">SUM(J7:N7)</f>
        <v>0</v>
      </c>
      <c r="P7" s="50"/>
      <c r="Q7" s="9"/>
      <c r="R7" s="9"/>
      <c r="S7" s="9"/>
      <c r="T7" s="9"/>
      <c r="U7" s="37">
        <f t="shared" ref="U7:U37" si="2">SUM(Q7:T7)</f>
        <v>0</v>
      </c>
      <c r="V7" s="50"/>
      <c r="W7" s="9"/>
      <c r="X7" s="9"/>
      <c r="Y7" s="50"/>
      <c r="Z7" s="37">
        <f t="shared" ref="Z7:Z38" si="3">(O7-U7-X7)</f>
        <v>0</v>
      </c>
      <c r="AA7" s="37">
        <f t="shared" ref="AA7:AA37" si="4">(AA6+L7-S7-X7)</f>
        <v>0</v>
      </c>
      <c r="AB7" s="37">
        <f t="shared" ref="AB7:AB37" si="5">AB6+O7-U7-X7</f>
        <v>0</v>
      </c>
    </row>
    <row r="8" spans="1:28" x14ac:dyDescent="0.2">
      <c r="A8" s="79">
        <f>+A7+1</f>
        <v>43010</v>
      </c>
      <c r="B8" s="7"/>
      <c r="C8" s="7"/>
      <c r="D8" s="7"/>
      <c r="E8" s="7"/>
      <c r="F8" s="7"/>
      <c r="G8" s="7"/>
      <c r="H8" s="85">
        <f t="shared" si="0"/>
        <v>0</v>
      </c>
      <c r="I8" s="49"/>
      <c r="J8" s="9"/>
      <c r="K8" s="9"/>
      <c r="L8" s="9"/>
      <c r="M8" s="9"/>
      <c r="N8" s="9"/>
      <c r="O8" s="39">
        <f t="shared" si="1"/>
        <v>0</v>
      </c>
      <c r="P8" s="50"/>
      <c r="Q8" s="9"/>
      <c r="R8" s="9"/>
      <c r="S8" s="9"/>
      <c r="T8" s="9"/>
      <c r="U8" s="37">
        <f t="shared" si="2"/>
        <v>0</v>
      </c>
      <c r="V8" s="50"/>
      <c r="W8" s="9"/>
      <c r="X8" s="9"/>
      <c r="Y8" s="50"/>
      <c r="Z8" s="37">
        <f t="shared" si="3"/>
        <v>0</v>
      </c>
      <c r="AA8" s="37">
        <f t="shared" si="4"/>
        <v>0</v>
      </c>
      <c r="AB8" s="37">
        <f t="shared" si="5"/>
        <v>0</v>
      </c>
    </row>
    <row r="9" spans="1:28" x14ac:dyDescent="0.2">
      <c r="A9" s="79">
        <f t="shared" ref="A9:A37" si="6">+A8+1</f>
        <v>43011</v>
      </c>
      <c r="B9" s="7"/>
      <c r="C9" s="7"/>
      <c r="D9" s="7"/>
      <c r="E9" s="7"/>
      <c r="F9" s="7"/>
      <c r="G9" s="7"/>
      <c r="H9" s="85">
        <f t="shared" si="0"/>
        <v>0</v>
      </c>
      <c r="I9" s="49"/>
      <c r="J9" s="9"/>
      <c r="K9" s="9"/>
      <c r="L9" s="9"/>
      <c r="M9" s="9"/>
      <c r="N9" s="9"/>
      <c r="O9" s="39">
        <f t="shared" si="1"/>
        <v>0</v>
      </c>
      <c r="P9" s="50"/>
      <c r="Q9" s="9"/>
      <c r="R9" s="9"/>
      <c r="S9" s="9"/>
      <c r="T9" s="9"/>
      <c r="U9" s="37">
        <f t="shared" si="2"/>
        <v>0</v>
      </c>
      <c r="V9" s="50"/>
      <c r="W9" s="9"/>
      <c r="X9" s="9"/>
      <c r="Y9" s="50"/>
      <c r="Z9" s="37">
        <f t="shared" si="3"/>
        <v>0</v>
      </c>
      <c r="AA9" s="37">
        <f t="shared" si="4"/>
        <v>0</v>
      </c>
      <c r="AB9" s="37">
        <f t="shared" si="5"/>
        <v>0</v>
      </c>
    </row>
    <row r="10" spans="1:28" x14ac:dyDescent="0.2">
      <c r="A10" s="79">
        <f t="shared" si="6"/>
        <v>43012</v>
      </c>
      <c r="B10" s="7"/>
      <c r="C10" s="7"/>
      <c r="D10" s="7"/>
      <c r="E10" s="7"/>
      <c r="F10" s="7"/>
      <c r="G10" s="7"/>
      <c r="H10" s="85">
        <f t="shared" si="0"/>
        <v>0</v>
      </c>
      <c r="I10" s="49"/>
      <c r="J10" s="9"/>
      <c r="K10" s="9"/>
      <c r="L10" s="9"/>
      <c r="M10" s="9"/>
      <c r="N10" s="9"/>
      <c r="O10" s="39">
        <f t="shared" si="1"/>
        <v>0</v>
      </c>
      <c r="P10" s="50"/>
      <c r="Q10" s="9"/>
      <c r="R10" s="9"/>
      <c r="S10" s="9"/>
      <c r="T10" s="9"/>
      <c r="U10" s="37">
        <f t="shared" si="2"/>
        <v>0</v>
      </c>
      <c r="V10" s="50"/>
      <c r="W10" s="9"/>
      <c r="X10" s="9"/>
      <c r="Y10" s="50"/>
      <c r="Z10" s="37">
        <f t="shared" si="3"/>
        <v>0</v>
      </c>
      <c r="AA10" s="37">
        <f t="shared" si="4"/>
        <v>0</v>
      </c>
      <c r="AB10" s="37">
        <f t="shared" si="5"/>
        <v>0</v>
      </c>
    </row>
    <row r="11" spans="1:28" x14ac:dyDescent="0.2">
      <c r="A11" s="79">
        <f t="shared" si="6"/>
        <v>43013</v>
      </c>
      <c r="B11" s="7"/>
      <c r="C11" s="7"/>
      <c r="D11" s="7"/>
      <c r="E11" s="7"/>
      <c r="F11" s="7"/>
      <c r="G11" s="7"/>
      <c r="H11" s="85">
        <f t="shared" si="0"/>
        <v>0</v>
      </c>
      <c r="I11" s="49"/>
      <c r="J11" s="7"/>
      <c r="K11" s="7"/>
      <c r="L11" s="7"/>
      <c r="M11" s="7"/>
      <c r="N11" s="7"/>
      <c r="O11" s="39">
        <f t="shared" si="1"/>
        <v>0</v>
      </c>
      <c r="P11" s="50"/>
      <c r="Q11" s="7"/>
      <c r="R11" s="7"/>
      <c r="S11" s="7"/>
      <c r="T11" s="9"/>
      <c r="U11" s="37">
        <f t="shared" si="2"/>
        <v>0</v>
      </c>
      <c r="V11" s="50"/>
      <c r="W11" s="9"/>
      <c r="X11" s="9"/>
      <c r="Y11" s="50"/>
      <c r="Z11" s="37">
        <f t="shared" si="3"/>
        <v>0</v>
      </c>
      <c r="AA11" s="37">
        <f t="shared" si="4"/>
        <v>0</v>
      </c>
      <c r="AB11" s="37">
        <f t="shared" si="5"/>
        <v>0</v>
      </c>
    </row>
    <row r="12" spans="1:28" x14ac:dyDescent="0.2">
      <c r="A12" s="79">
        <f t="shared" si="6"/>
        <v>43014</v>
      </c>
      <c r="B12" s="7"/>
      <c r="C12" s="7"/>
      <c r="D12" s="7"/>
      <c r="E12" s="7"/>
      <c r="F12" s="7"/>
      <c r="G12" s="7"/>
      <c r="H12" s="85">
        <f t="shared" si="0"/>
        <v>0</v>
      </c>
      <c r="I12" s="49"/>
      <c r="J12" s="9"/>
      <c r="K12" s="9"/>
      <c r="L12" s="9"/>
      <c r="M12" s="9"/>
      <c r="N12" s="9"/>
      <c r="O12" s="39">
        <f t="shared" si="1"/>
        <v>0</v>
      </c>
      <c r="P12" s="50"/>
      <c r="Q12" s="9"/>
      <c r="R12" s="9"/>
      <c r="S12" s="9"/>
      <c r="T12" s="9"/>
      <c r="U12" s="37">
        <f t="shared" si="2"/>
        <v>0</v>
      </c>
      <c r="V12" s="50"/>
      <c r="W12" s="9"/>
      <c r="X12" s="9"/>
      <c r="Y12" s="50"/>
      <c r="Z12" s="37">
        <f t="shared" si="3"/>
        <v>0</v>
      </c>
      <c r="AA12" s="37">
        <f t="shared" si="4"/>
        <v>0</v>
      </c>
      <c r="AB12" s="37">
        <f t="shared" si="5"/>
        <v>0</v>
      </c>
    </row>
    <row r="13" spans="1:28" x14ac:dyDescent="0.2">
      <c r="A13" s="79">
        <f t="shared" si="6"/>
        <v>43015</v>
      </c>
      <c r="B13" s="7"/>
      <c r="C13" s="7"/>
      <c r="D13" s="7"/>
      <c r="E13" s="7"/>
      <c r="F13" s="7"/>
      <c r="G13" s="7"/>
      <c r="H13" s="85">
        <f t="shared" si="0"/>
        <v>0</v>
      </c>
      <c r="I13" s="49"/>
      <c r="J13" s="9"/>
      <c r="K13" s="9"/>
      <c r="L13" s="9"/>
      <c r="M13" s="9"/>
      <c r="N13" s="9"/>
      <c r="O13" s="39">
        <f t="shared" si="1"/>
        <v>0</v>
      </c>
      <c r="P13" s="50"/>
      <c r="Q13" s="12"/>
      <c r="R13" s="12"/>
      <c r="S13" s="9"/>
      <c r="T13" s="9"/>
      <c r="U13" s="37">
        <f t="shared" si="2"/>
        <v>0</v>
      </c>
      <c r="V13" s="50"/>
      <c r="W13" s="9"/>
      <c r="X13" s="9"/>
      <c r="Y13" s="50"/>
      <c r="Z13" s="37">
        <f t="shared" si="3"/>
        <v>0</v>
      </c>
      <c r="AA13" s="37">
        <f t="shared" si="4"/>
        <v>0</v>
      </c>
      <c r="AB13" s="37">
        <f t="shared" si="5"/>
        <v>0</v>
      </c>
    </row>
    <row r="14" spans="1:28" x14ac:dyDescent="0.2">
      <c r="A14" s="79">
        <f t="shared" si="6"/>
        <v>43016</v>
      </c>
      <c r="B14" s="7"/>
      <c r="C14" s="7"/>
      <c r="D14" s="7"/>
      <c r="E14" s="7"/>
      <c r="F14" s="7"/>
      <c r="G14" s="7"/>
      <c r="H14" s="85">
        <f t="shared" si="0"/>
        <v>0</v>
      </c>
      <c r="I14" s="49"/>
      <c r="J14" s="9"/>
      <c r="K14" s="9"/>
      <c r="L14" s="9"/>
      <c r="M14" s="9"/>
      <c r="N14" s="9"/>
      <c r="O14" s="39">
        <f t="shared" si="1"/>
        <v>0</v>
      </c>
      <c r="P14" s="50"/>
      <c r="Q14" s="9"/>
      <c r="R14" s="9"/>
      <c r="S14" s="9"/>
      <c r="T14" s="9"/>
      <c r="U14" s="37">
        <f t="shared" si="2"/>
        <v>0</v>
      </c>
      <c r="V14" s="50"/>
      <c r="W14" s="9"/>
      <c r="X14" s="9"/>
      <c r="Y14" s="50"/>
      <c r="Z14" s="37">
        <f t="shared" si="3"/>
        <v>0</v>
      </c>
      <c r="AA14" s="37">
        <f t="shared" si="4"/>
        <v>0</v>
      </c>
      <c r="AB14" s="37">
        <f t="shared" si="5"/>
        <v>0</v>
      </c>
    </row>
    <row r="15" spans="1:28" x14ac:dyDescent="0.2">
      <c r="A15" s="79">
        <f t="shared" si="6"/>
        <v>43017</v>
      </c>
      <c r="B15" s="7"/>
      <c r="C15" s="7"/>
      <c r="D15" s="7"/>
      <c r="E15" s="7"/>
      <c r="F15" s="7"/>
      <c r="G15" s="7"/>
      <c r="H15" s="85">
        <f t="shared" si="0"/>
        <v>0</v>
      </c>
      <c r="I15" s="49"/>
      <c r="J15" s="9"/>
      <c r="K15" s="9"/>
      <c r="L15" s="9"/>
      <c r="M15" s="9"/>
      <c r="N15" s="9"/>
      <c r="O15" s="39">
        <f t="shared" si="1"/>
        <v>0</v>
      </c>
      <c r="P15" s="50"/>
      <c r="Q15" s="9"/>
      <c r="R15" s="9"/>
      <c r="S15" s="9"/>
      <c r="T15" s="9"/>
      <c r="U15" s="37">
        <f t="shared" si="2"/>
        <v>0</v>
      </c>
      <c r="V15" s="50"/>
      <c r="W15" s="9"/>
      <c r="X15" s="9"/>
      <c r="Y15" s="50"/>
      <c r="Z15" s="37">
        <f t="shared" si="3"/>
        <v>0</v>
      </c>
      <c r="AA15" s="37">
        <f t="shared" si="4"/>
        <v>0</v>
      </c>
      <c r="AB15" s="37">
        <f t="shared" si="5"/>
        <v>0</v>
      </c>
    </row>
    <row r="16" spans="1:28" x14ac:dyDescent="0.2">
      <c r="A16" s="79">
        <f t="shared" si="6"/>
        <v>43018</v>
      </c>
      <c r="B16" s="7"/>
      <c r="C16" s="7"/>
      <c r="D16" s="7"/>
      <c r="E16" s="7"/>
      <c r="F16" s="7"/>
      <c r="G16" s="7"/>
      <c r="H16" s="85">
        <f t="shared" si="0"/>
        <v>0</v>
      </c>
      <c r="I16" s="49"/>
      <c r="J16" s="9"/>
      <c r="K16" s="9"/>
      <c r="L16" s="9"/>
      <c r="M16" s="9"/>
      <c r="N16" s="9"/>
      <c r="O16" s="39">
        <f t="shared" si="1"/>
        <v>0</v>
      </c>
      <c r="P16" s="50"/>
      <c r="Q16" s="9"/>
      <c r="R16" s="9"/>
      <c r="S16" s="9"/>
      <c r="T16" s="9"/>
      <c r="U16" s="37">
        <f t="shared" si="2"/>
        <v>0</v>
      </c>
      <c r="V16" s="50"/>
      <c r="W16" s="9"/>
      <c r="X16" s="9"/>
      <c r="Y16" s="50"/>
      <c r="Z16" s="37">
        <f t="shared" si="3"/>
        <v>0</v>
      </c>
      <c r="AA16" s="37">
        <f t="shared" si="4"/>
        <v>0</v>
      </c>
      <c r="AB16" s="37">
        <f t="shared" si="5"/>
        <v>0</v>
      </c>
    </row>
    <row r="17" spans="1:28" x14ac:dyDescent="0.2">
      <c r="A17" s="79">
        <f t="shared" si="6"/>
        <v>43019</v>
      </c>
      <c r="B17" s="7"/>
      <c r="C17" s="7"/>
      <c r="D17" s="7"/>
      <c r="E17" s="7"/>
      <c r="F17" s="7"/>
      <c r="G17" s="7"/>
      <c r="H17" s="85">
        <f t="shared" si="0"/>
        <v>0</v>
      </c>
      <c r="I17" s="49"/>
      <c r="J17" s="9"/>
      <c r="K17" s="9"/>
      <c r="L17" s="9"/>
      <c r="M17" s="9"/>
      <c r="N17" s="9"/>
      <c r="O17" s="39">
        <f t="shared" si="1"/>
        <v>0</v>
      </c>
      <c r="P17" s="50"/>
      <c r="Q17" s="9"/>
      <c r="R17" s="9"/>
      <c r="S17" s="9"/>
      <c r="T17" s="9"/>
      <c r="U17" s="37">
        <f t="shared" si="2"/>
        <v>0</v>
      </c>
      <c r="V17" s="50"/>
      <c r="W17" s="9"/>
      <c r="X17" s="9"/>
      <c r="Y17" s="50"/>
      <c r="Z17" s="37">
        <f t="shared" si="3"/>
        <v>0</v>
      </c>
      <c r="AA17" s="37">
        <f t="shared" si="4"/>
        <v>0</v>
      </c>
      <c r="AB17" s="37">
        <f t="shared" si="5"/>
        <v>0</v>
      </c>
    </row>
    <row r="18" spans="1:28" x14ac:dyDescent="0.2">
      <c r="A18" s="79">
        <f t="shared" si="6"/>
        <v>43020</v>
      </c>
      <c r="B18" s="7"/>
      <c r="C18" s="7"/>
      <c r="D18" s="7"/>
      <c r="E18" s="7"/>
      <c r="F18" s="7"/>
      <c r="G18" s="7"/>
      <c r="H18" s="85">
        <f t="shared" si="0"/>
        <v>0</v>
      </c>
      <c r="I18" s="49"/>
      <c r="J18" s="7"/>
      <c r="K18" s="7"/>
      <c r="L18" s="7"/>
      <c r="M18" s="7"/>
      <c r="N18" s="7"/>
      <c r="O18" s="39">
        <f t="shared" si="1"/>
        <v>0</v>
      </c>
      <c r="P18" s="50"/>
      <c r="Q18" s="7"/>
      <c r="R18" s="7"/>
      <c r="S18" s="7"/>
      <c r="T18" s="9"/>
      <c r="U18" s="37">
        <f t="shared" si="2"/>
        <v>0</v>
      </c>
      <c r="V18" s="50"/>
      <c r="W18" s="9"/>
      <c r="X18" s="37"/>
      <c r="Y18" s="50"/>
      <c r="Z18" s="37">
        <f t="shared" si="3"/>
        <v>0</v>
      </c>
      <c r="AA18" s="37">
        <f t="shared" si="4"/>
        <v>0</v>
      </c>
      <c r="AB18" s="37">
        <f t="shared" si="5"/>
        <v>0</v>
      </c>
    </row>
    <row r="19" spans="1:28" x14ac:dyDescent="0.2">
      <c r="A19" s="79">
        <f t="shared" si="6"/>
        <v>43021</v>
      </c>
      <c r="B19" s="7"/>
      <c r="C19" s="7"/>
      <c r="D19" s="7"/>
      <c r="E19" s="7"/>
      <c r="F19" s="7"/>
      <c r="G19" s="7"/>
      <c r="H19" s="85">
        <f t="shared" si="0"/>
        <v>0</v>
      </c>
      <c r="I19" s="49"/>
      <c r="J19" s="9"/>
      <c r="K19" s="9"/>
      <c r="L19" s="9"/>
      <c r="M19" s="9"/>
      <c r="N19" s="9"/>
      <c r="O19" s="39">
        <f t="shared" si="1"/>
        <v>0</v>
      </c>
      <c r="P19" s="50"/>
      <c r="Q19" s="9"/>
      <c r="R19" s="9"/>
      <c r="S19" s="9"/>
      <c r="T19" s="9"/>
      <c r="U19" s="37">
        <f t="shared" si="2"/>
        <v>0</v>
      </c>
      <c r="V19" s="50"/>
      <c r="W19" s="9"/>
      <c r="X19" s="9"/>
      <c r="Y19" s="50"/>
      <c r="Z19" s="37">
        <f t="shared" si="3"/>
        <v>0</v>
      </c>
      <c r="AA19" s="37">
        <f t="shared" si="4"/>
        <v>0</v>
      </c>
      <c r="AB19" s="37">
        <f t="shared" si="5"/>
        <v>0</v>
      </c>
    </row>
    <row r="20" spans="1:28" x14ac:dyDescent="0.2">
      <c r="A20" s="79">
        <f t="shared" si="6"/>
        <v>43022</v>
      </c>
      <c r="B20" s="7"/>
      <c r="C20" s="7"/>
      <c r="D20" s="7"/>
      <c r="E20" s="7"/>
      <c r="F20" s="7"/>
      <c r="G20" s="7"/>
      <c r="H20" s="85">
        <f t="shared" si="0"/>
        <v>0</v>
      </c>
      <c r="I20" s="49"/>
      <c r="J20" s="9"/>
      <c r="K20" s="9"/>
      <c r="L20" s="9"/>
      <c r="M20" s="9"/>
      <c r="N20" s="9"/>
      <c r="O20" s="39">
        <f t="shared" si="1"/>
        <v>0</v>
      </c>
      <c r="P20" s="50"/>
      <c r="Q20" s="12"/>
      <c r="R20" s="12"/>
      <c r="S20" s="9"/>
      <c r="T20" s="9"/>
      <c r="U20" s="37">
        <f t="shared" si="2"/>
        <v>0</v>
      </c>
      <c r="V20" s="50"/>
      <c r="W20" s="9"/>
      <c r="X20" s="9"/>
      <c r="Y20" s="50"/>
      <c r="Z20" s="37">
        <f t="shared" si="3"/>
        <v>0</v>
      </c>
      <c r="AA20" s="37">
        <f t="shared" si="4"/>
        <v>0</v>
      </c>
      <c r="AB20" s="37">
        <f t="shared" si="5"/>
        <v>0</v>
      </c>
    </row>
    <row r="21" spans="1:28" x14ac:dyDescent="0.2">
      <c r="A21" s="79">
        <f t="shared" si="6"/>
        <v>43023</v>
      </c>
      <c r="B21" s="7"/>
      <c r="C21" s="7"/>
      <c r="D21" s="7"/>
      <c r="E21" s="7"/>
      <c r="F21" s="7"/>
      <c r="G21" s="7"/>
      <c r="H21" s="85">
        <f t="shared" si="0"/>
        <v>0</v>
      </c>
      <c r="I21" s="49"/>
      <c r="J21" s="9"/>
      <c r="K21" s="9"/>
      <c r="L21" s="9"/>
      <c r="M21" s="9"/>
      <c r="N21" s="9"/>
      <c r="O21" s="39">
        <f t="shared" si="1"/>
        <v>0</v>
      </c>
      <c r="P21" s="50"/>
      <c r="Q21" s="9"/>
      <c r="R21" s="9"/>
      <c r="S21" s="9"/>
      <c r="T21" s="9"/>
      <c r="U21" s="37">
        <f t="shared" si="2"/>
        <v>0</v>
      </c>
      <c r="V21" s="50"/>
      <c r="W21" s="9"/>
      <c r="X21" s="9"/>
      <c r="Y21" s="50"/>
      <c r="Z21" s="37">
        <f t="shared" si="3"/>
        <v>0</v>
      </c>
      <c r="AA21" s="37">
        <f t="shared" si="4"/>
        <v>0</v>
      </c>
      <c r="AB21" s="37">
        <f t="shared" si="5"/>
        <v>0</v>
      </c>
    </row>
    <row r="22" spans="1:28" x14ac:dyDescent="0.2">
      <c r="A22" s="79">
        <f t="shared" si="6"/>
        <v>43024</v>
      </c>
      <c r="B22" s="7"/>
      <c r="C22" s="7"/>
      <c r="D22" s="7"/>
      <c r="E22" s="7"/>
      <c r="F22" s="7"/>
      <c r="G22" s="7"/>
      <c r="H22" s="85">
        <f t="shared" si="0"/>
        <v>0</v>
      </c>
      <c r="I22" s="49"/>
      <c r="J22" s="9"/>
      <c r="K22" s="9"/>
      <c r="L22" s="9"/>
      <c r="M22" s="9"/>
      <c r="N22" s="9"/>
      <c r="O22" s="39">
        <f t="shared" si="1"/>
        <v>0</v>
      </c>
      <c r="P22" s="50"/>
      <c r="Q22" s="9"/>
      <c r="R22" s="9"/>
      <c r="S22" s="9"/>
      <c r="T22" s="9"/>
      <c r="U22" s="37">
        <f t="shared" si="2"/>
        <v>0</v>
      </c>
      <c r="V22" s="50"/>
      <c r="W22" s="9"/>
      <c r="X22" s="9"/>
      <c r="Y22" s="50"/>
      <c r="Z22" s="37">
        <f t="shared" si="3"/>
        <v>0</v>
      </c>
      <c r="AA22" s="37">
        <f t="shared" si="4"/>
        <v>0</v>
      </c>
      <c r="AB22" s="37">
        <f t="shared" si="5"/>
        <v>0</v>
      </c>
    </row>
    <row r="23" spans="1:28" x14ac:dyDescent="0.2">
      <c r="A23" s="79">
        <f t="shared" si="6"/>
        <v>43025</v>
      </c>
      <c r="B23" s="7"/>
      <c r="C23" s="7"/>
      <c r="D23" s="7"/>
      <c r="E23" s="7"/>
      <c r="F23" s="7"/>
      <c r="G23" s="7"/>
      <c r="H23" s="85">
        <f t="shared" si="0"/>
        <v>0</v>
      </c>
      <c r="I23" s="49"/>
      <c r="J23" s="9"/>
      <c r="K23" s="9"/>
      <c r="L23" s="9"/>
      <c r="M23" s="9"/>
      <c r="N23" s="9"/>
      <c r="O23" s="39">
        <f t="shared" si="1"/>
        <v>0</v>
      </c>
      <c r="P23" s="50"/>
      <c r="Q23" s="9"/>
      <c r="R23" s="9"/>
      <c r="S23" s="7"/>
      <c r="T23" s="9"/>
      <c r="U23" s="37">
        <f t="shared" si="2"/>
        <v>0</v>
      </c>
      <c r="V23" s="50"/>
      <c r="W23" s="9"/>
      <c r="X23" s="9"/>
      <c r="Y23" s="50"/>
      <c r="Z23" s="37">
        <f t="shared" si="3"/>
        <v>0</v>
      </c>
      <c r="AA23" s="37">
        <f t="shared" si="4"/>
        <v>0</v>
      </c>
      <c r="AB23" s="37">
        <f t="shared" si="5"/>
        <v>0</v>
      </c>
    </row>
    <row r="24" spans="1:28" x14ac:dyDescent="0.2">
      <c r="A24" s="79">
        <f t="shared" si="6"/>
        <v>43026</v>
      </c>
      <c r="B24" s="7"/>
      <c r="C24" s="7"/>
      <c r="D24" s="7"/>
      <c r="E24" s="7"/>
      <c r="F24" s="7"/>
      <c r="G24" s="7"/>
      <c r="H24" s="85">
        <f t="shared" si="0"/>
        <v>0</v>
      </c>
      <c r="I24" s="49"/>
      <c r="J24" s="9"/>
      <c r="K24" s="9"/>
      <c r="L24" s="9"/>
      <c r="M24" s="9"/>
      <c r="N24" s="9"/>
      <c r="O24" s="39">
        <f t="shared" si="1"/>
        <v>0</v>
      </c>
      <c r="P24" s="50"/>
      <c r="Q24" s="9"/>
      <c r="R24" s="9"/>
      <c r="S24" s="9"/>
      <c r="T24" s="9"/>
      <c r="U24" s="37">
        <f t="shared" si="2"/>
        <v>0</v>
      </c>
      <c r="V24" s="50"/>
      <c r="W24" s="9"/>
      <c r="X24" s="9"/>
      <c r="Y24" s="50"/>
      <c r="Z24" s="37">
        <f t="shared" si="3"/>
        <v>0</v>
      </c>
      <c r="AA24" s="37">
        <f t="shared" si="4"/>
        <v>0</v>
      </c>
      <c r="AB24" s="37">
        <f t="shared" si="5"/>
        <v>0</v>
      </c>
    </row>
    <row r="25" spans="1:28" x14ac:dyDescent="0.2">
      <c r="A25" s="79">
        <f t="shared" si="6"/>
        <v>43027</v>
      </c>
      <c r="B25" s="7"/>
      <c r="C25" s="7"/>
      <c r="D25" s="7"/>
      <c r="E25" s="7"/>
      <c r="F25" s="7"/>
      <c r="G25" s="7"/>
      <c r="H25" s="85">
        <f t="shared" si="0"/>
        <v>0</v>
      </c>
      <c r="I25" s="49"/>
      <c r="J25" s="7"/>
      <c r="K25" s="7"/>
      <c r="L25" s="7"/>
      <c r="M25" s="7"/>
      <c r="N25" s="7"/>
      <c r="O25" s="39">
        <f t="shared" si="1"/>
        <v>0</v>
      </c>
      <c r="P25" s="50"/>
      <c r="Q25" s="7"/>
      <c r="R25" s="7"/>
      <c r="S25" s="7"/>
      <c r="T25" s="9"/>
      <c r="U25" s="37">
        <f t="shared" si="2"/>
        <v>0</v>
      </c>
      <c r="V25" s="50"/>
      <c r="W25" s="9"/>
      <c r="X25" s="9"/>
      <c r="Y25" s="50"/>
      <c r="Z25" s="37">
        <f t="shared" si="3"/>
        <v>0</v>
      </c>
      <c r="AA25" s="37">
        <f t="shared" si="4"/>
        <v>0</v>
      </c>
      <c r="AB25" s="37">
        <f t="shared" si="5"/>
        <v>0</v>
      </c>
    </row>
    <row r="26" spans="1:28" x14ac:dyDescent="0.2">
      <c r="A26" s="79">
        <f t="shared" si="6"/>
        <v>43028</v>
      </c>
      <c r="B26" s="7"/>
      <c r="C26" s="7"/>
      <c r="D26" s="7"/>
      <c r="E26" s="7"/>
      <c r="F26" s="7"/>
      <c r="G26" s="7"/>
      <c r="H26" s="85">
        <f t="shared" si="0"/>
        <v>0</v>
      </c>
      <c r="I26" s="49"/>
      <c r="J26" s="9"/>
      <c r="K26" s="9"/>
      <c r="L26" s="9"/>
      <c r="M26" s="9"/>
      <c r="N26" s="9"/>
      <c r="O26" s="39">
        <f t="shared" si="1"/>
        <v>0</v>
      </c>
      <c r="P26" s="50"/>
      <c r="Q26" s="9"/>
      <c r="R26" s="9"/>
      <c r="S26" s="9"/>
      <c r="T26" s="9"/>
      <c r="U26" s="37">
        <f t="shared" si="2"/>
        <v>0</v>
      </c>
      <c r="V26" s="50"/>
      <c r="W26" s="9"/>
      <c r="X26" s="9"/>
      <c r="Y26" s="50"/>
      <c r="Z26" s="37">
        <f t="shared" si="3"/>
        <v>0</v>
      </c>
      <c r="AA26" s="37">
        <f t="shared" si="4"/>
        <v>0</v>
      </c>
      <c r="AB26" s="37">
        <f t="shared" si="5"/>
        <v>0</v>
      </c>
    </row>
    <row r="27" spans="1:28" x14ac:dyDescent="0.2">
      <c r="A27" s="79">
        <f t="shared" si="6"/>
        <v>43029</v>
      </c>
      <c r="B27" s="7"/>
      <c r="C27" s="7"/>
      <c r="D27" s="7"/>
      <c r="E27" s="7"/>
      <c r="F27" s="7"/>
      <c r="G27" s="7"/>
      <c r="H27" s="85">
        <f t="shared" si="0"/>
        <v>0</v>
      </c>
      <c r="I27" s="49"/>
      <c r="J27" s="9"/>
      <c r="K27" s="9"/>
      <c r="L27" s="9"/>
      <c r="M27" s="9"/>
      <c r="N27" s="9"/>
      <c r="O27" s="39">
        <f t="shared" si="1"/>
        <v>0</v>
      </c>
      <c r="P27" s="50"/>
      <c r="Q27" s="9"/>
      <c r="R27" s="9"/>
      <c r="S27" s="9"/>
      <c r="T27" s="9"/>
      <c r="U27" s="37">
        <f t="shared" si="2"/>
        <v>0</v>
      </c>
      <c r="V27" s="50"/>
      <c r="W27" s="9"/>
      <c r="X27" s="9"/>
      <c r="Y27" s="50"/>
      <c r="Z27" s="37">
        <f t="shared" si="3"/>
        <v>0</v>
      </c>
      <c r="AA27" s="37">
        <f t="shared" si="4"/>
        <v>0</v>
      </c>
      <c r="AB27" s="37">
        <f t="shared" si="5"/>
        <v>0</v>
      </c>
    </row>
    <row r="28" spans="1:28" x14ac:dyDescent="0.2">
      <c r="A28" s="79">
        <f t="shared" si="6"/>
        <v>43030</v>
      </c>
      <c r="B28" s="7"/>
      <c r="C28" s="7"/>
      <c r="D28" s="7"/>
      <c r="E28" s="7"/>
      <c r="F28" s="7"/>
      <c r="G28" s="7"/>
      <c r="H28" s="85">
        <f t="shared" si="0"/>
        <v>0</v>
      </c>
      <c r="I28" s="49"/>
      <c r="J28" s="9"/>
      <c r="K28" s="9"/>
      <c r="L28" s="9"/>
      <c r="M28" s="9"/>
      <c r="N28" s="9"/>
      <c r="O28" s="39">
        <f t="shared" si="1"/>
        <v>0</v>
      </c>
      <c r="P28" s="50"/>
      <c r="Q28" s="9"/>
      <c r="R28" s="9"/>
      <c r="S28" s="9"/>
      <c r="T28" s="9"/>
      <c r="U28" s="37">
        <f t="shared" si="2"/>
        <v>0</v>
      </c>
      <c r="V28" s="50"/>
      <c r="W28" s="9"/>
      <c r="X28" s="9"/>
      <c r="Y28" s="50"/>
      <c r="Z28" s="37">
        <f t="shared" si="3"/>
        <v>0</v>
      </c>
      <c r="AA28" s="37">
        <f t="shared" si="4"/>
        <v>0</v>
      </c>
      <c r="AB28" s="37">
        <f t="shared" si="5"/>
        <v>0</v>
      </c>
    </row>
    <row r="29" spans="1:28" x14ac:dyDescent="0.2">
      <c r="A29" s="79">
        <f t="shared" si="6"/>
        <v>43031</v>
      </c>
      <c r="B29" s="7"/>
      <c r="C29" s="7"/>
      <c r="D29" s="7"/>
      <c r="E29" s="7"/>
      <c r="F29" s="7"/>
      <c r="G29" s="7"/>
      <c r="H29" s="85">
        <f t="shared" si="0"/>
        <v>0</v>
      </c>
      <c r="I29" s="49"/>
      <c r="J29" s="9"/>
      <c r="K29" s="9"/>
      <c r="L29" s="9"/>
      <c r="M29" s="9"/>
      <c r="N29" s="9"/>
      <c r="O29" s="39">
        <f t="shared" si="1"/>
        <v>0</v>
      </c>
      <c r="P29" s="50"/>
      <c r="Q29" s="9"/>
      <c r="R29" s="9"/>
      <c r="S29" s="9"/>
      <c r="T29" s="9"/>
      <c r="U29" s="37">
        <f t="shared" si="2"/>
        <v>0</v>
      </c>
      <c r="V29" s="50"/>
      <c r="W29" s="9"/>
      <c r="X29" s="9"/>
      <c r="Y29" s="50"/>
      <c r="Z29" s="37">
        <f t="shared" si="3"/>
        <v>0</v>
      </c>
      <c r="AA29" s="37">
        <f t="shared" si="4"/>
        <v>0</v>
      </c>
      <c r="AB29" s="37">
        <f t="shared" si="5"/>
        <v>0</v>
      </c>
    </row>
    <row r="30" spans="1:28" x14ac:dyDescent="0.2">
      <c r="A30" s="79">
        <f t="shared" si="6"/>
        <v>43032</v>
      </c>
      <c r="B30" s="7"/>
      <c r="C30" s="7"/>
      <c r="D30" s="7"/>
      <c r="E30" s="7"/>
      <c r="F30" s="7"/>
      <c r="G30" s="7"/>
      <c r="H30" s="85">
        <f t="shared" si="0"/>
        <v>0</v>
      </c>
      <c r="I30" s="49"/>
      <c r="J30" s="9"/>
      <c r="K30" s="9"/>
      <c r="L30" s="9"/>
      <c r="M30" s="9"/>
      <c r="N30" s="9"/>
      <c r="O30" s="39">
        <f t="shared" si="1"/>
        <v>0</v>
      </c>
      <c r="P30" s="50"/>
      <c r="Q30" s="9"/>
      <c r="R30" s="9"/>
      <c r="S30" s="9"/>
      <c r="T30" s="9"/>
      <c r="U30" s="37">
        <f t="shared" si="2"/>
        <v>0</v>
      </c>
      <c r="V30" s="50"/>
      <c r="W30" s="9"/>
      <c r="X30" s="9"/>
      <c r="Y30" s="50"/>
      <c r="Z30" s="37">
        <f t="shared" si="3"/>
        <v>0</v>
      </c>
      <c r="AA30" s="37">
        <f t="shared" si="4"/>
        <v>0</v>
      </c>
      <c r="AB30" s="37">
        <f t="shared" si="5"/>
        <v>0</v>
      </c>
    </row>
    <row r="31" spans="1:28" x14ac:dyDescent="0.2">
      <c r="A31" s="79">
        <f t="shared" si="6"/>
        <v>43033</v>
      </c>
      <c r="B31" s="7"/>
      <c r="C31" s="7"/>
      <c r="D31" s="7"/>
      <c r="E31" s="7"/>
      <c r="F31" s="7"/>
      <c r="G31" s="7"/>
      <c r="H31" s="85">
        <f t="shared" si="0"/>
        <v>0</v>
      </c>
      <c r="I31" s="49"/>
      <c r="J31" s="9"/>
      <c r="K31" s="9"/>
      <c r="L31" s="9"/>
      <c r="M31" s="9"/>
      <c r="N31" s="9"/>
      <c r="O31" s="39">
        <f t="shared" si="1"/>
        <v>0</v>
      </c>
      <c r="P31" s="50"/>
      <c r="Q31" s="9"/>
      <c r="R31" s="9"/>
      <c r="S31" s="9"/>
      <c r="T31" s="9"/>
      <c r="U31" s="37">
        <f t="shared" si="2"/>
        <v>0</v>
      </c>
      <c r="V31" s="50"/>
      <c r="W31" s="9"/>
      <c r="X31" s="9"/>
      <c r="Y31" s="50"/>
      <c r="Z31" s="37">
        <f t="shared" si="3"/>
        <v>0</v>
      </c>
      <c r="AA31" s="37">
        <f t="shared" si="4"/>
        <v>0</v>
      </c>
      <c r="AB31" s="37">
        <f t="shared" si="5"/>
        <v>0</v>
      </c>
    </row>
    <row r="32" spans="1:28" x14ac:dyDescent="0.2">
      <c r="A32" s="79">
        <f t="shared" si="6"/>
        <v>43034</v>
      </c>
      <c r="B32" s="7"/>
      <c r="C32" s="7"/>
      <c r="D32" s="7"/>
      <c r="E32" s="7"/>
      <c r="F32" s="7"/>
      <c r="G32" s="7"/>
      <c r="H32" s="85">
        <f t="shared" si="0"/>
        <v>0</v>
      </c>
      <c r="I32" s="49"/>
      <c r="J32" s="7"/>
      <c r="K32" s="7"/>
      <c r="L32" s="7"/>
      <c r="M32" s="7"/>
      <c r="N32" s="7"/>
      <c r="O32" s="39">
        <f t="shared" si="1"/>
        <v>0</v>
      </c>
      <c r="P32" s="50"/>
      <c r="Q32" s="7"/>
      <c r="R32" s="7"/>
      <c r="S32" s="7"/>
      <c r="T32" s="9"/>
      <c r="U32" s="37">
        <f t="shared" si="2"/>
        <v>0</v>
      </c>
      <c r="V32" s="50"/>
      <c r="W32" s="9"/>
      <c r="X32" s="9"/>
      <c r="Y32" s="50"/>
      <c r="Z32" s="37">
        <f t="shared" si="3"/>
        <v>0</v>
      </c>
      <c r="AA32" s="37">
        <f t="shared" si="4"/>
        <v>0</v>
      </c>
      <c r="AB32" s="37">
        <f t="shared" si="5"/>
        <v>0</v>
      </c>
    </row>
    <row r="33" spans="1:28" x14ac:dyDescent="0.2">
      <c r="A33" s="79">
        <f t="shared" si="6"/>
        <v>43035</v>
      </c>
      <c r="B33" s="7"/>
      <c r="C33" s="7"/>
      <c r="D33" s="7"/>
      <c r="E33" s="7"/>
      <c r="F33" s="7"/>
      <c r="G33" s="7"/>
      <c r="H33" s="85">
        <f t="shared" si="0"/>
        <v>0</v>
      </c>
      <c r="I33" s="49"/>
      <c r="J33" s="9"/>
      <c r="K33" s="9"/>
      <c r="L33" s="9"/>
      <c r="M33" s="9"/>
      <c r="N33" s="9"/>
      <c r="O33" s="39">
        <f t="shared" si="1"/>
        <v>0</v>
      </c>
      <c r="P33" s="50"/>
      <c r="Q33" s="9"/>
      <c r="R33" s="9"/>
      <c r="S33" s="9"/>
      <c r="T33" s="9"/>
      <c r="U33" s="37">
        <f t="shared" si="2"/>
        <v>0</v>
      </c>
      <c r="V33" s="50"/>
      <c r="W33" s="9"/>
      <c r="X33" s="9"/>
      <c r="Y33" s="50"/>
      <c r="Z33" s="37">
        <f t="shared" si="3"/>
        <v>0</v>
      </c>
      <c r="AA33" s="37">
        <f t="shared" si="4"/>
        <v>0</v>
      </c>
      <c r="AB33" s="37">
        <f t="shared" si="5"/>
        <v>0</v>
      </c>
    </row>
    <row r="34" spans="1:28" x14ac:dyDescent="0.2">
      <c r="A34" s="79">
        <f t="shared" si="6"/>
        <v>43036</v>
      </c>
      <c r="B34" s="7"/>
      <c r="C34" s="7"/>
      <c r="D34" s="7"/>
      <c r="E34" s="7"/>
      <c r="F34" s="7"/>
      <c r="G34" s="7"/>
      <c r="H34" s="85">
        <f t="shared" si="0"/>
        <v>0</v>
      </c>
      <c r="I34" s="49"/>
      <c r="J34" s="9"/>
      <c r="K34" s="9"/>
      <c r="L34" s="9"/>
      <c r="M34" s="9"/>
      <c r="N34" s="9"/>
      <c r="O34" s="39">
        <f t="shared" si="1"/>
        <v>0</v>
      </c>
      <c r="P34" s="50"/>
      <c r="Q34" s="9"/>
      <c r="R34" s="9"/>
      <c r="S34" s="9"/>
      <c r="T34" s="9"/>
      <c r="U34" s="37">
        <f t="shared" si="2"/>
        <v>0</v>
      </c>
      <c r="V34" s="50"/>
      <c r="W34" s="9"/>
      <c r="X34" s="9"/>
      <c r="Y34" s="50"/>
      <c r="Z34" s="37">
        <f t="shared" si="3"/>
        <v>0</v>
      </c>
      <c r="AA34" s="37">
        <f t="shared" si="4"/>
        <v>0</v>
      </c>
      <c r="AB34" s="37">
        <f t="shared" si="5"/>
        <v>0</v>
      </c>
    </row>
    <row r="35" spans="1:28" x14ac:dyDescent="0.2">
      <c r="A35" s="79">
        <f t="shared" si="6"/>
        <v>43037</v>
      </c>
      <c r="B35" s="7"/>
      <c r="C35" s="7"/>
      <c r="D35" s="7"/>
      <c r="E35" s="7"/>
      <c r="F35" s="7"/>
      <c r="G35" s="7"/>
      <c r="H35" s="85">
        <f t="shared" si="0"/>
        <v>0</v>
      </c>
      <c r="I35" s="49"/>
      <c r="J35" s="9"/>
      <c r="K35" s="9"/>
      <c r="L35" s="9"/>
      <c r="M35" s="9"/>
      <c r="N35" s="9"/>
      <c r="O35" s="39">
        <f t="shared" si="1"/>
        <v>0</v>
      </c>
      <c r="P35" s="50"/>
      <c r="Q35" s="9"/>
      <c r="R35" s="9"/>
      <c r="S35" s="9"/>
      <c r="T35" s="9"/>
      <c r="U35" s="37">
        <f t="shared" si="2"/>
        <v>0</v>
      </c>
      <c r="V35" s="50"/>
      <c r="W35" s="9"/>
      <c r="X35" s="9"/>
      <c r="Y35" s="50"/>
      <c r="Z35" s="37">
        <f t="shared" si="3"/>
        <v>0</v>
      </c>
      <c r="AA35" s="37">
        <f t="shared" si="4"/>
        <v>0</v>
      </c>
      <c r="AB35" s="37">
        <f t="shared" si="5"/>
        <v>0</v>
      </c>
    </row>
    <row r="36" spans="1:28" x14ac:dyDescent="0.2">
      <c r="A36" s="79">
        <f t="shared" si="6"/>
        <v>43038</v>
      </c>
      <c r="B36" s="7"/>
      <c r="C36" s="7"/>
      <c r="D36" s="7"/>
      <c r="E36" s="7"/>
      <c r="F36" s="7"/>
      <c r="G36" s="7"/>
      <c r="H36" s="85">
        <f t="shared" si="0"/>
        <v>0</v>
      </c>
      <c r="I36" s="49"/>
      <c r="J36" s="9"/>
      <c r="K36" s="9"/>
      <c r="L36" s="9"/>
      <c r="M36" s="9"/>
      <c r="N36" s="9"/>
      <c r="O36" s="39">
        <f t="shared" si="1"/>
        <v>0</v>
      </c>
      <c r="P36" s="50"/>
      <c r="Q36" s="9"/>
      <c r="R36" s="9"/>
      <c r="S36" s="9"/>
      <c r="T36" s="9"/>
      <c r="U36" s="37">
        <f t="shared" si="2"/>
        <v>0</v>
      </c>
      <c r="V36" s="50"/>
      <c r="W36" s="9"/>
      <c r="X36" s="9"/>
      <c r="Y36" s="50"/>
      <c r="Z36" s="37">
        <f t="shared" si="3"/>
        <v>0</v>
      </c>
      <c r="AA36" s="37">
        <f t="shared" si="4"/>
        <v>0</v>
      </c>
      <c r="AB36" s="37">
        <f t="shared" si="5"/>
        <v>0</v>
      </c>
    </row>
    <row r="37" spans="1:28" x14ac:dyDescent="0.2">
      <c r="A37" s="79">
        <f t="shared" si="6"/>
        <v>43039</v>
      </c>
      <c r="B37" s="7"/>
      <c r="C37" s="7"/>
      <c r="D37" s="7"/>
      <c r="E37" s="7"/>
      <c r="F37" s="7"/>
      <c r="G37" s="7"/>
      <c r="H37" s="85">
        <f t="shared" si="0"/>
        <v>0</v>
      </c>
      <c r="I37" s="49"/>
      <c r="J37" s="9"/>
      <c r="K37" s="9"/>
      <c r="L37" s="9"/>
      <c r="M37" s="9"/>
      <c r="N37" s="9"/>
      <c r="O37" s="39">
        <f t="shared" si="1"/>
        <v>0</v>
      </c>
      <c r="P37" s="50"/>
      <c r="Q37" s="9"/>
      <c r="R37" s="9"/>
      <c r="S37" s="9"/>
      <c r="T37" s="9"/>
      <c r="U37" s="37">
        <f t="shared" si="2"/>
        <v>0</v>
      </c>
      <c r="V37" s="50"/>
      <c r="W37" s="9"/>
      <c r="X37" s="9"/>
      <c r="Y37" s="50"/>
      <c r="Z37" s="37">
        <f t="shared" si="3"/>
        <v>0</v>
      </c>
      <c r="AA37" s="37">
        <f t="shared" si="4"/>
        <v>0</v>
      </c>
      <c r="AB37" s="86">
        <f t="shared" si="5"/>
        <v>0</v>
      </c>
    </row>
    <row r="38" spans="1:28" x14ac:dyDescent="0.2">
      <c r="A38" s="80" t="s">
        <v>9</v>
      </c>
      <c r="B38" s="80">
        <f>SUM(B7:B37)</f>
        <v>0</v>
      </c>
      <c r="C38" s="80">
        <f>SUM(C7:C37)</f>
        <v>0</v>
      </c>
      <c r="D38" s="80">
        <f>SUM(D7:D37)</f>
        <v>0</v>
      </c>
      <c r="E38" s="80">
        <f>SUM(E7:E37)</f>
        <v>0</v>
      </c>
      <c r="F38" s="80">
        <f>SUM(F7:F37)</f>
        <v>0</v>
      </c>
      <c r="G38" s="80">
        <f>SUM(G7:G37)</f>
        <v>0</v>
      </c>
      <c r="H38" s="80">
        <f>SUM(H7:H37)</f>
        <v>0</v>
      </c>
      <c r="I38" s="49"/>
      <c r="J38" s="80">
        <f t="shared" ref="J38:O38" si="7">SUM(J7:J37)</f>
        <v>0</v>
      </c>
      <c r="K38" s="80">
        <f t="shared" si="7"/>
        <v>0</v>
      </c>
      <c r="L38" s="80">
        <f t="shared" si="7"/>
        <v>0</v>
      </c>
      <c r="M38" s="80">
        <f t="shared" si="7"/>
        <v>0</v>
      </c>
      <c r="N38" s="80">
        <f t="shared" si="7"/>
        <v>0</v>
      </c>
      <c r="O38" s="80">
        <f t="shared" si="7"/>
        <v>0</v>
      </c>
      <c r="P38" s="50"/>
      <c r="Q38" s="83">
        <f>SUM(Q7:Q37)</f>
        <v>0</v>
      </c>
      <c r="R38" s="83">
        <f>SUM(R7:R37)</f>
        <v>0</v>
      </c>
      <c r="S38" s="83">
        <f>SUM(S7:S37)</f>
        <v>0</v>
      </c>
      <c r="T38" s="83">
        <f>SUM(T7:T37)</f>
        <v>0</v>
      </c>
      <c r="U38" s="83">
        <f>SUM(U7:U37)</f>
        <v>0</v>
      </c>
      <c r="V38" s="50"/>
      <c r="W38" s="83"/>
      <c r="X38" s="83">
        <f>SUM(X7:X37)</f>
        <v>0</v>
      </c>
      <c r="Y38" s="50"/>
      <c r="Z38" s="37">
        <f t="shared" si="3"/>
        <v>0</v>
      </c>
      <c r="AA38" s="64"/>
      <c r="AB38" s="64"/>
    </row>
    <row r="39" spans="1:28" x14ac:dyDescent="0.2">
      <c r="A39" s="81" t="s">
        <v>20</v>
      </c>
      <c r="B39" s="84">
        <f>(B38/1.2)</f>
        <v>0</v>
      </c>
      <c r="C39" s="84">
        <f>(C38/1.1)</f>
        <v>0</v>
      </c>
      <c r="D39" s="84">
        <f>(D38/1.085)</f>
        <v>0</v>
      </c>
      <c r="E39" s="84">
        <f>(E38/1.055)</f>
        <v>0</v>
      </c>
      <c r="F39" s="84">
        <f>(F38/1.021)</f>
        <v>0</v>
      </c>
      <c r="G39" s="84">
        <f>G38</f>
        <v>0</v>
      </c>
      <c r="H39" s="51"/>
      <c r="I39" s="51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4"/>
      <c r="Y39" s="53"/>
      <c r="Z39" s="54"/>
      <c r="AA39" s="53"/>
      <c r="AB39" s="53"/>
    </row>
    <row r="40" spans="1:28" ht="13.5" thickBot="1" x14ac:dyDescent="0.25">
      <c r="A40" s="82" t="s">
        <v>21</v>
      </c>
      <c r="B40" s="84">
        <f>(B39*20%)</f>
        <v>0</v>
      </c>
      <c r="C40" s="84">
        <f>(C39*10%)</f>
        <v>0</v>
      </c>
      <c r="D40" s="84">
        <f>(D39*8.5%)</f>
        <v>0</v>
      </c>
      <c r="E40" s="84">
        <f>(E39*5.5%)</f>
        <v>0</v>
      </c>
      <c r="F40" s="84">
        <f>(F39*2.1%)</f>
        <v>0</v>
      </c>
      <c r="G40" s="84"/>
      <c r="H40" s="51"/>
      <c r="I40" s="51"/>
      <c r="J40" s="52"/>
      <c r="K40" s="52"/>
      <c r="L40" s="52"/>
      <c r="M40" s="52"/>
      <c r="N40" s="52"/>
      <c r="O40" s="52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54"/>
      <c r="AA40" s="53"/>
      <c r="AB40" s="53"/>
    </row>
    <row r="41" spans="1:28" ht="12.95" customHeight="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  <c r="Y41" s="53"/>
      <c r="Z41" s="124" t="s">
        <v>22</v>
      </c>
      <c r="AA41" s="126">
        <f>AB37</f>
        <v>0</v>
      </c>
      <c r="AB41" s="53"/>
    </row>
    <row r="42" spans="1:28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5"/>
      <c r="Y42" s="53"/>
      <c r="Z42" s="125"/>
      <c r="AA42" s="127"/>
      <c r="AB42" s="53"/>
    </row>
    <row r="43" spans="1:28" ht="26.25" thickBot="1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53"/>
      <c r="Z43" s="87" t="s">
        <v>23</v>
      </c>
      <c r="AA43" s="88">
        <f>AA37</f>
        <v>0</v>
      </c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B46" s="53"/>
      <c r="C46" s="53"/>
      <c r="D46" s="53"/>
      <c r="E46" s="53"/>
      <c r="F46" s="53"/>
      <c r="G46" s="5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  <row r="57" spans="7:7" x14ac:dyDescent="0.2">
      <c r="G57" s="57"/>
    </row>
  </sheetData>
  <sheetProtection sheet="1" objects="1" scenarios="1" selectLockedCells="1"/>
  <mergeCells count="12">
    <mergeCell ref="AA41:AA42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1:Z42"/>
  </mergeCells>
  <conditionalFormatting sqref="AA7:AB37">
    <cfRule type="cellIs" dxfId="2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M106"/>
  <sheetViews>
    <sheetView topLeftCell="A10" workbookViewId="0">
      <selection activeCell="D55" sqref="D1:D1048576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+OCTOBRE!A7</f>
        <v>43009</v>
      </c>
      <c r="B1" s="106" t="s">
        <v>27</v>
      </c>
      <c r="C1" s="106" t="s">
        <v>28</v>
      </c>
      <c r="D1" s="107" t="s">
        <v>186</v>
      </c>
      <c r="E1" s="106" t="s">
        <v>157</v>
      </c>
      <c r="F1" s="106">
        <v>0</v>
      </c>
      <c r="G1" s="108">
        <f>+OCTOBRE!L7</f>
        <v>0</v>
      </c>
    </row>
    <row r="2" spans="1:13" ht="15" x14ac:dyDescent="0.25">
      <c r="A2" s="105">
        <f>+OCTOBRE!A8</f>
        <v>43010</v>
      </c>
      <c r="B2" s="106" t="s">
        <v>27</v>
      </c>
      <c r="C2" s="106" t="s">
        <v>28</v>
      </c>
      <c r="D2" s="107" t="s">
        <v>186</v>
      </c>
      <c r="E2" s="106" t="s">
        <v>157</v>
      </c>
      <c r="F2" s="106">
        <v>0</v>
      </c>
      <c r="G2" s="108">
        <f>+OCTOBRE!L8</f>
        <v>0</v>
      </c>
    </row>
    <row r="3" spans="1:13" ht="15" x14ac:dyDescent="0.25">
      <c r="A3" s="105">
        <f>+OCTOBRE!A9</f>
        <v>43011</v>
      </c>
      <c r="B3" s="106" t="s">
        <v>27</v>
      </c>
      <c r="C3" s="106" t="s">
        <v>28</v>
      </c>
      <c r="D3" s="107" t="s">
        <v>186</v>
      </c>
      <c r="E3" s="106" t="s">
        <v>157</v>
      </c>
      <c r="F3" s="106">
        <v>0</v>
      </c>
      <c r="G3" s="108">
        <f>+OCTOBRE!L9</f>
        <v>0</v>
      </c>
      <c r="J3" s="104" t="s">
        <v>75</v>
      </c>
    </row>
    <row r="4" spans="1:13" ht="15" x14ac:dyDescent="0.25">
      <c r="A4" s="105">
        <f>+OCTOBRE!A10</f>
        <v>43012</v>
      </c>
      <c r="B4" s="106" t="s">
        <v>27</v>
      </c>
      <c r="C4" s="106" t="s">
        <v>28</v>
      </c>
      <c r="D4" s="107" t="s">
        <v>186</v>
      </c>
      <c r="E4" s="106" t="s">
        <v>157</v>
      </c>
      <c r="F4" s="106">
        <v>0</v>
      </c>
      <c r="G4" s="108">
        <f>+OCTOBRE!L10</f>
        <v>0</v>
      </c>
    </row>
    <row r="5" spans="1:13" ht="15" x14ac:dyDescent="0.25">
      <c r="A5" s="105">
        <f>+OCTOBRE!A11</f>
        <v>43013</v>
      </c>
      <c r="B5" s="106" t="s">
        <v>27</v>
      </c>
      <c r="C5" s="106" t="s">
        <v>28</v>
      </c>
      <c r="D5" s="107" t="s">
        <v>186</v>
      </c>
      <c r="E5" s="106" t="s">
        <v>157</v>
      </c>
      <c r="F5" s="106">
        <v>0</v>
      </c>
      <c r="G5" s="108">
        <f>+OCTOBRE!L11</f>
        <v>0</v>
      </c>
      <c r="J5" t="s">
        <v>76</v>
      </c>
      <c r="K5" s="101">
        <f>+SUM(F:F)</f>
        <v>0</v>
      </c>
    </row>
    <row r="6" spans="1:13" ht="15" x14ac:dyDescent="0.25">
      <c r="A6" s="105">
        <f>+OCTOBRE!A12</f>
        <v>43014</v>
      </c>
      <c r="B6" s="106" t="s">
        <v>27</v>
      </c>
      <c r="C6" s="106" t="s">
        <v>28</v>
      </c>
      <c r="D6" s="107" t="s">
        <v>186</v>
      </c>
      <c r="E6" s="106" t="s">
        <v>157</v>
      </c>
      <c r="F6" s="106">
        <v>0</v>
      </c>
      <c r="G6" s="108">
        <f>+OCTOBRE!L12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+OCTOBRE!A13</f>
        <v>43015</v>
      </c>
      <c r="B7" s="106" t="s">
        <v>27</v>
      </c>
      <c r="C7" s="106" t="s">
        <v>28</v>
      </c>
      <c r="D7" s="107" t="s">
        <v>186</v>
      </c>
      <c r="E7" s="106" t="s">
        <v>157</v>
      </c>
      <c r="F7" s="106">
        <v>0</v>
      </c>
      <c r="G7" s="108">
        <f>+OCTOBRE!L13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+OCTOBRE!A14</f>
        <v>43016</v>
      </c>
      <c r="B8" s="106" t="s">
        <v>27</v>
      </c>
      <c r="C8" s="106" t="s">
        <v>28</v>
      </c>
      <c r="D8" s="107" t="s">
        <v>186</v>
      </c>
      <c r="E8" s="106" t="s">
        <v>157</v>
      </c>
      <c r="F8" s="106">
        <v>0</v>
      </c>
      <c r="G8" s="108">
        <f>+OCTOBRE!L14</f>
        <v>0</v>
      </c>
    </row>
    <row r="9" spans="1:13" ht="15" x14ac:dyDescent="0.25">
      <c r="A9" s="105">
        <f>+OCTOBRE!A15</f>
        <v>43017</v>
      </c>
      <c r="B9" s="106" t="s">
        <v>27</v>
      </c>
      <c r="C9" s="106" t="s">
        <v>28</v>
      </c>
      <c r="D9" s="107" t="s">
        <v>186</v>
      </c>
      <c r="E9" s="106" t="s">
        <v>157</v>
      </c>
      <c r="F9" s="106">
        <v>0</v>
      </c>
      <c r="G9" s="108">
        <f>+OCTOBRE!L15</f>
        <v>0</v>
      </c>
    </row>
    <row r="10" spans="1:13" ht="15" x14ac:dyDescent="0.25">
      <c r="A10" s="105">
        <f>+OCTOBRE!A16</f>
        <v>43018</v>
      </c>
      <c r="B10" s="106" t="s">
        <v>27</v>
      </c>
      <c r="C10" s="106" t="s">
        <v>28</v>
      </c>
      <c r="D10" s="107" t="s">
        <v>186</v>
      </c>
      <c r="E10" s="106" t="s">
        <v>157</v>
      </c>
      <c r="F10" s="106">
        <v>0</v>
      </c>
      <c r="G10" s="108">
        <f>+OCTOBRE!L16</f>
        <v>0</v>
      </c>
    </row>
    <row r="11" spans="1:13" ht="15" x14ac:dyDescent="0.25">
      <c r="A11" s="105">
        <f>+OCTOBRE!A17</f>
        <v>43019</v>
      </c>
      <c r="B11" s="106" t="s">
        <v>27</v>
      </c>
      <c r="C11" s="106" t="s">
        <v>28</v>
      </c>
      <c r="D11" s="107" t="s">
        <v>186</v>
      </c>
      <c r="E11" s="106" t="s">
        <v>157</v>
      </c>
      <c r="F11" s="106">
        <v>0</v>
      </c>
      <c r="G11" s="108">
        <f>+OCTOBRE!L17</f>
        <v>0</v>
      </c>
    </row>
    <row r="12" spans="1:13" ht="15" x14ac:dyDescent="0.25">
      <c r="A12" s="105">
        <f>+OCTOBRE!A18</f>
        <v>43020</v>
      </c>
      <c r="B12" s="106" t="s">
        <v>27</v>
      </c>
      <c r="C12" s="106" t="s">
        <v>28</v>
      </c>
      <c r="D12" s="107" t="s">
        <v>186</v>
      </c>
      <c r="E12" s="106" t="s">
        <v>157</v>
      </c>
      <c r="F12" s="106">
        <v>0</v>
      </c>
      <c r="G12" s="108">
        <f>+OCTOBRE!L18</f>
        <v>0</v>
      </c>
    </row>
    <row r="13" spans="1:13" ht="15" x14ac:dyDescent="0.25">
      <c r="A13" s="105">
        <f>+OCTOBRE!A19</f>
        <v>43021</v>
      </c>
      <c r="B13" s="106" t="s">
        <v>27</v>
      </c>
      <c r="C13" s="106" t="s">
        <v>28</v>
      </c>
      <c r="D13" s="107" t="s">
        <v>186</v>
      </c>
      <c r="E13" s="106" t="s">
        <v>157</v>
      </c>
      <c r="F13" s="106">
        <v>0</v>
      </c>
      <c r="G13" s="108">
        <f>+OCTOBRE!L19</f>
        <v>0</v>
      </c>
    </row>
    <row r="14" spans="1:13" ht="15" x14ac:dyDescent="0.25">
      <c r="A14" s="105">
        <f>+OCTOBRE!A20</f>
        <v>43022</v>
      </c>
      <c r="B14" s="106" t="s">
        <v>27</v>
      </c>
      <c r="C14" s="106" t="s">
        <v>28</v>
      </c>
      <c r="D14" s="107" t="s">
        <v>186</v>
      </c>
      <c r="E14" s="106" t="s">
        <v>157</v>
      </c>
      <c r="F14" s="106">
        <v>0</v>
      </c>
      <c r="G14" s="108">
        <f>+OCTOBRE!L20</f>
        <v>0</v>
      </c>
    </row>
    <row r="15" spans="1:13" ht="15" x14ac:dyDescent="0.25">
      <c r="A15" s="105">
        <f>+OCTOBRE!A21</f>
        <v>43023</v>
      </c>
      <c r="B15" s="106" t="s">
        <v>27</v>
      </c>
      <c r="C15" s="106" t="s">
        <v>28</v>
      </c>
      <c r="D15" s="107" t="s">
        <v>186</v>
      </c>
      <c r="E15" s="106" t="s">
        <v>157</v>
      </c>
      <c r="F15" s="106">
        <v>0</v>
      </c>
      <c r="G15" s="108">
        <f>+OCTOBRE!L21</f>
        <v>0</v>
      </c>
    </row>
    <row r="16" spans="1:13" ht="15" x14ac:dyDescent="0.25">
      <c r="A16" s="105">
        <f>+OCTOBRE!A22</f>
        <v>43024</v>
      </c>
      <c r="B16" s="106" t="s">
        <v>27</v>
      </c>
      <c r="C16" s="106" t="s">
        <v>28</v>
      </c>
      <c r="D16" s="107" t="s">
        <v>186</v>
      </c>
      <c r="E16" s="106" t="s">
        <v>157</v>
      </c>
      <c r="F16" s="106">
        <v>0</v>
      </c>
      <c r="G16" s="108">
        <f>+OCTOBRE!L22</f>
        <v>0</v>
      </c>
    </row>
    <row r="17" spans="1:7" customFormat="1" ht="15" x14ac:dyDescent="0.25">
      <c r="A17" s="105">
        <f>+OCTOBRE!A23</f>
        <v>43025</v>
      </c>
      <c r="B17" s="106" t="s">
        <v>27</v>
      </c>
      <c r="C17" s="106" t="s">
        <v>28</v>
      </c>
      <c r="D17" s="107" t="s">
        <v>186</v>
      </c>
      <c r="E17" s="106" t="s">
        <v>157</v>
      </c>
      <c r="F17" s="106">
        <v>0</v>
      </c>
      <c r="G17" s="108">
        <f>+OCTOBRE!L23</f>
        <v>0</v>
      </c>
    </row>
    <row r="18" spans="1:7" customFormat="1" ht="15" x14ac:dyDescent="0.25">
      <c r="A18" s="105">
        <f>+OCTOBRE!A24</f>
        <v>43026</v>
      </c>
      <c r="B18" s="106" t="s">
        <v>27</v>
      </c>
      <c r="C18" s="106" t="s">
        <v>28</v>
      </c>
      <c r="D18" s="107" t="s">
        <v>186</v>
      </c>
      <c r="E18" s="106" t="s">
        <v>157</v>
      </c>
      <c r="F18" s="106">
        <v>0</v>
      </c>
      <c r="G18" s="108">
        <f>+OCTOBRE!L24</f>
        <v>0</v>
      </c>
    </row>
    <row r="19" spans="1:7" customFormat="1" ht="15" x14ac:dyDescent="0.25">
      <c r="A19" s="105">
        <f>+OCTOBRE!A25</f>
        <v>43027</v>
      </c>
      <c r="B19" s="106" t="s">
        <v>27</v>
      </c>
      <c r="C19" s="106" t="s">
        <v>28</v>
      </c>
      <c r="D19" s="107" t="s">
        <v>186</v>
      </c>
      <c r="E19" s="106" t="s">
        <v>157</v>
      </c>
      <c r="F19" s="106">
        <v>0</v>
      </c>
      <c r="G19" s="108">
        <f>+OCTOBRE!L25</f>
        <v>0</v>
      </c>
    </row>
    <row r="20" spans="1:7" customFormat="1" ht="15" x14ac:dyDescent="0.25">
      <c r="A20" s="105">
        <f>+OCTOBRE!A26</f>
        <v>43028</v>
      </c>
      <c r="B20" s="106" t="s">
        <v>27</v>
      </c>
      <c r="C20" s="106" t="s">
        <v>28</v>
      </c>
      <c r="D20" s="107" t="s">
        <v>186</v>
      </c>
      <c r="E20" s="106" t="s">
        <v>157</v>
      </c>
      <c r="F20" s="106">
        <v>0</v>
      </c>
      <c r="G20" s="108">
        <f>+OCTOBRE!L26</f>
        <v>0</v>
      </c>
    </row>
    <row r="21" spans="1:7" customFormat="1" ht="15" x14ac:dyDescent="0.25">
      <c r="A21" s="105">
        <f>+OCTOBRE!A27</f>
        <v>43029</v>
      </c>
      <c r="B21" s="106" t="s">
        <v>27</v>
      </c>
      <c r="C21" s="106" t="s">
        <v>28</v>
      </c>
      <c r="D21" s="107" t="s">
        <v>186</v>
      </c>
      <c r="E21" s="106" t="s">
        <v>157</v>
      </c>
      <c r="F21" s="106">
        <v>0</v>
      </c>
      <c r="G21" s="108">
        <f>+OCTOBRE!L27</f>
        <v>0</v>
      </c>
    </row>
    <row r="22" spans="1:7" customFormat="1" ht="15" x14ac:dyDescent="0.25">
      <c r="A22" s="105">
        <f>+OCTOBRE!A28</f>
        <v>43030</v>
      </c>
      <c r="B22" s="106" t="s">
        <v>27</v>
      </c>
      <c r="C22" s="106" t="s">
        <v>28</v>
      </c>
      <c r="D22" s="107" t="s">
        <v>186</v>
      </c>
      <c r="E22" s="106" t="s">
        <v>157</v>
      </c>
      <c r="F22" s="106">
        <v>0</v>
      </c>
      <c r="G22" s="108">
        <f>+OCTOBRE!L28</f>
        <v>0</v>
      </c>
    </row>
    <row r="23" spans="1:7" customFormat="1" ht="15" x14ac:dyDescent="0.25">
      <c r="A23" s="105">
        <f>+OCTOBRE!A29</f>
        <v>43031</v>
      </c>
      <c r="B23" s="106" t="s">
        <v>27</v>
      </c>
      <c r="C23" s="106" t="s">
        <v>28</v>
      </c>
      <c r="D23" s="107" t="s">
        <v>186</v>
      </c>
      <c r="E23" s="106" t="s">
        <v>157</v>
      </c>
      <c r="F23" s="106">
        <v>0</v>
      </c>
      <c r="G23" s="108">
        <f>+OCTOBRE!L29</f>
        <v>0</v>
      </c>
    </row>
    <row r="24" spans="1:7" customFormat="1" ht="15" x14ac:dyDescent="0.25">
      <c r="A24" s="105">
        <f>+OCTOBRE!A30</f>
        <v>43032</v>
      </c>
      <c r="B24" s="106" t="s">
        <v>27</v>
      </c>
      <c r="C24" s="106" t="s">
        <v>28</v>
      </c>
      <c r="D24" s="107" t="s">
        <v>186</v>
      </c>
      <c r="E24" s="106" t="s">
        <v>157</v>
      </c>
      <c r="F24" s="106">
        <v>0</v>
      </c>
      <c r="G24" s="108">
        <f>+OCTOBRE!L30</f>
        <v>0</v>
      </c>
    </row>
    <row r="25" spans="1:7" customFormat="1" ht="15" x14ac:dyDescent="0.25">
      <c r="A25" s="105">
        <f>+OCTOBRE!A31</f>
        <v>43033</v>
      </c>
      <c r="B25" s="106" t="s">
        <v>27</v>
      </c>
      <c r="C25" s="106" t="s">
        <v>28</v>
      </c>
      <c r="D25" s="107" t="s">
        <v>186</v>
      </c>
      <c r="E25" s="106" t="s">
        <v>157</v>
      </c>
      <c r="F25" s="106">
        <v>0</v>
      </c>
      <c r="G25" s="108">
        <f>+OCTOBRE!L31</f>
        <v>0</v>
      </c>
    </row>
    <row r="26" spans="1:7" customFormat="1" ht="15" x14ac:dyDescent="0.25">
      <c r="A26" s="105">
        <f>+OCTOBRE!A32</f>
        <v>43034</v>
      </c>
      <c r="B26" s="106" t="s">
        <v>27</v>
      </c>
      <c r="C26" s="106" t="s">
        <v>28</v>
      </c>
      <c r="D26" s="107" t="s">
        <v>186</v>
      </c>
      <c r="E26" s="106" t="s">
        <v>157</v>
      </c>
      <c r="F26" s="106">
        <v>0</v>
      </c>
      <c r="G26" s="108">
        <f>+OCTOBRE!L32</f>
        <v>0</v>
      </c>
    </row>
    <row r="27" spans="1:7" customFormat="1" ht="15" x14ac:dyDescent="0.25">
      <c r="A27" s="105">
        <f>+OCTOBRE!A33</f>
        <v>43035</v>
      </c>
      <c r="B27" s="106" t="s">
        <v>27</v>
      </c>
      <c r="C27" s="106" t="s">
        <v>28</v>
      </c>
      <c r="D27" s="107" t="s">
        <v>186</v>
      </c>
      <c r="E27" s="106" t="s">
        <v>157</v>
      </c>
      <c r="F27" s="106">
        <v>0</v>
      </c>
      <c r="G27" s="108">
        <f>+OCTOBRE!L33</f>
        <v>0</v>
      </c>
    </row>
    <row r="28" spans="1:7" customFormat="1" ht="15" x14ac:dyDescent="0.25">
      <c r="A28" s="105">
        <f>+OCTOBRE!A34</f>
        <v>43036</v>
      </c>
      <c r="B28" s="106" t="s">
        <v>27</v>
      </c>
      <c r="C28" s="106" t="s">
        <v>28</v>
      </c>
      <c r="D28" s="107" t="s">
        <v>186</v>
      </c>
      <c r="E28" s="106" t="s">
        <v>157</v>
      </c>
      <c r="F28" s="106">
        <v>0</v>
      </c>
      <c r="G28" s="108">
        <f>+OCTOBRE!L34</f>
        <v>0</v>
      </c>
    </row>
    <row r="29" spans="1:7" customFormat="1" ht="15" x14ac:dyDescent="0.25">
      <c r="A29" s="105">
        <f>+OCTOBRE!A35</f>
        <v>43037</v>
      </c>
      <c r="B29" s="106" t="s">
        <v>27</v>
      </c>
      <c r="C29" s="106" t="s">
        <v>28</v>
      </c>
      <c r="D29" s="107" t="s">
        <v>186</v>
      </c>
      <c r="E29" s="106" t="s">
        <v>157</v>
      </c>
      <c r="F29" s="106">
        <v>0</v>
      </c>
      <c r="G29" s="108">
        <f>+OCTOBRE!L35</f>
        <v>0</v>
      </c>
    </row>
    <row r="30" spans="1:7" customFormat="1" ht="15" x14ac:dyDescent="0.25">
      <c r="A30" s="105">
        <f>+OCTOBRE!A36</f>
        <v>43038</v>
      </c>
      <c r="B30" s="106" t="s">
        <v>27</v>
      </c>
      <c r="C30" s="106" t="s">
        <v>28</v>
      </c>
      <c r="D30" s="107" t="s">
        <v>186</v>
      </c>
      <c r="E30" s="106" t="s">
        <v>157</v>
      </c>
      <c r="F30" s="106">
        <v>0</v>
      </c>
      <c r="G30" s="108">
        <f>+OCTOBRE!L36</f>
        <v>0</v>
      </c>
    </row>
    <row r="31" spans="1:7" customFormat="1" ht="15" x14ac:dyDescent="0.25">
      <c r="A31" s="105">
        <f>+OCTOBRE!A37</f>
        <v>43039</v>
      </c>
      <c r="B31" s="106" t="s">
        <v>27</v>
      </c>
      <c r="C31" s="106" t="s">
        <v>28</v>
      </c>
      <c r="D31" s="107" t="s">
        <v>186</v>
      </c>
      <c r="E31" s="106" t="s">
        <v>157</v>
      </c>
      <c r="F31" s="106">
        <v>0</v>
      </c>
      <c r="G31" s="108">
        <f>+OCTOBRE!L37</f>
        <v>0</v>
      </c>
    </row>
    <row r="32" spans="1:7" customFormat="1" ht="15" x14ac:dyDescent="0.25">
      <c r="A32" s="105">
        <f>+OCTOBRE!A7</f>
        <v>43009</v>
      </c>
      <c r="B32" s="106" t="s">
        <v>27</v>
      </c>
      <c r="C32" s="106">
        <v>580</v>
      </c>
      <c r="D32" s="107" t="s">
        <v>186</v>
      </c>
      <c r="E32" s="106" t="s">
        <v>45</v>
      </c>
      <c r="F32" s="108">
        <f>+OCTOBRE!S7</f>
        <v>0</v>
      </c>
      <c r="G32" s="108">
        <f>+OCTOBRE!L41</f>
        <v>0</v>
      </c>
    </row>
    <row r="33" spans="1:7" customFormat="1" ht="15" x14ac:dyDescent="0.25">
      <c r="A33" s="105">
        <f>+OCTOBRE!A8</f>
        <v>43010</v>
      </c>
      <c r="B33" s="106" t="s">
        <v>27</v>
      </c>
      <c r="C33" s="106">
        <v>580</v>
      </c>
      <c r="D33" s="107" t="s">
        <v>186</v>
      </c>
      <c r="E33" s="106" t="s">
        <v>45</v>
      </c>
      <c r="F33" s="108">
        <f>+OCTOBRE!S8</f>
        <v>0</v>
      </c>
      <c r="G33" s="108">
        <f>+OCTOBRE!L42</f>
        <v>0</v>
      </c>
    </row>
    <row r="34" spans="1:7" customFormat="1" ht="15" x14ac:dyDescent="0.25">
      <c r="A34" s="105">
        <f>+OCTOBRE!A9</f>
        <v>43011</v>
      </c>
      <c r="B34" s="106" t="s">
        <v>27</v>
      </c>
      <c r="C34" s="106">
        <v>580</v>
      </c>
      <c r="D34" s="107" t="s">
        <v>186</v>
      </c>
      <c r="E34" s="106" t="s">
        <v>45</v>
      </c>
      <c r="F34" s="108">
        <f>+OCTOBRE!S9</f>
        <v>0</v>
      </c>
      <c r="G34" s="108">
        <f>+OCTOBRE!L43</f>
        <v>0</v>
      </c>
    </row>
    <row r="35" spans="1:7" customFormat="1" ht="15" x14ac:dyDescent="0.25">
      <c r="A35" s="105">
        <f>+OCTOBRE!A10</f>
        <v>43012</v>
      </c>
      <c r="B35" s="106" t="s">
        <v>27</v>
      </c>
      <c r="C35" s="106">
        <v>580</v>
      </c>
      <c r="D35" s="107" t="s">
        <v>186</v>
      </c>
      <c r="E35" s="106" t="s">
        <v>45</v>
      </c>
      <c r="F35" s="108">
        <f>+OCTOBRE!S10</f>
        <v>0</v>
      </c>
      <c r="G35" s="108">
        <f>+OCTOBRE!L44</f>
        <v>0</v>
      </c>
    </row>
    <row r="36" spans="1:7" customFormat="1" ht="15" x14ac:dyDescent="0.25">
      <c r="A36" s="105">
        <f>+OCTOBRE!A11</f>
        <v>43013</v>
      </c>
      <c r="B36" s="106" t="s">
        <v>27</v>
      </c>
      <c r="C36" s="106">
        <v>580</v>
      </c>
      <c r="D36" s="107" t="s">
        <v>186</v>
      </c>
      <c r="E36" s="106" t="s">
        <v>45</v>
      </c>
      <c r="F36" s="108">
        <f>+OCTOBRE!S11</f>
        <v>0</v>
      </c>
      <c r="G36" s="108">
        <f>+OCTOBRE!L45</f>
        <v>0</v>
      </c>
    </row>
    <row r="37" spans="1:7" customFormat="1" ht="15" x14ac:dyDescent="0.25">
      <c r="A37" s="105">
        <f>+OCTOBRE!A12</f>
        <v>43014</v>
      </c>
      <c r="B37" s="106" t="s">
        <v>27</v>
      </c>
      <c r="C37" s="106">
        <v>580</v>
      </c>
      <c r="D37" s="107" t="s">
        <v>186</v>
      </c>
      <c r="E37" s="106" t="s">
        <v>45</v>
      </c>
      <c r="F37" s="108">
        <f>+OCTOBRE!S12</f>
        <v>0</v>
      </c>
      <c r="G37" s="108">
        <f>+OCTOBRE!L46</f>
        <v>0</v>
      </c>
    </row>
    <row r="38" spans="1:7" customFormat="1" ht="15" x14ac:dyDescent="0.25">
      <c r="A38" s="105">
        <f>+OCTOBRE!A13</f>
        <v>43015</v>
      </c>
      <c r="B38" s="106" t="s">
        <v>27</v>
      </c>
      <c r="C38" s="106">
        <v>580</v>
      </c>
      <c r="D38" s="107" t="s">
        <v>186</v>
      </c>
      <c r="E38" s="106" t="s">
        <v>45</v>
      </c>
      <c r="F38" s="108">
        <f>+OCTOBRE!S13</f>
        <v>0</v>
      </c>
      <c r="G38" s="108">
        <f>+OCTOBRE!L47</f>
        <v>0</v>
      </c>
    </row>
    <row r="39" spans="1:7" customFormat="1" ht="15" x14ac:dyDescent="0.25">
      <c r="A39" s="105">
        <f>+OCTOBRE!A14</f>
        <v>43016</v>
      </c>
      <c r="B39" s="106" t="s">
        <v>27</v>
      </c>
      <c r="C39" s="106">
        <v>580</v>
      </c>
      <c r="D39" s="107" t="s">
        <v>186</v>
      </c>
      <c r="E39" s="106" t="s">
        <v>45</v>
      </c>
      <c r="F39" s="108">
        <f>+OCTOBRE!S14</f>
        <v>0</v>
      </c>
      <c r="G39" s="108">
        <f>+OCTOBRE!L48</f>
        <v>0</v>
      </c>
    </row>
    <row r="40" spans="1:7" customFormat="1" ht="15" x14ac:dyDescent="0.25">
      <c r="A40" s="105">
        <f>+OCTOBRE!A15</f>
        <v>43017</v>
      </c>
      <c r="B40" s="106" t="s">
        <v>27</v>
      </c>
      <c r="C40" s="106">
        <v>580</v>
      </c>
      <c r="D40" s="107" t="s">
        <v>186</v>
      </c>
      <c r="E40" s="106" t="s">
        <v>45</v>
      </c>
      <c r="F40" s="108">
        <f>+OCTOBRE!S15</f>
        <v>0</v>
      </c>
      <c r="G40" s="108">
        <f>+OCTOBRE!L49</f>
        <v>0</v>
      </c>
    </row>
    <row r="41" spans="1:7" customFormat="1" ht="15" x14ac:dyDescent="0.25">
      <c r="A41" s="105">
        <f>+OCTOBRE!A16</f>
        <v>43018</v>
      </c>
      <c r="B41" s="106" t="s">
        <v>27</v>
      </c>
      <c r="C41" s="106">
        <v>580</v>
      </c>
      <c r="D41" s="107" t="s">
        <v>186</v>
      </c>
      <c r="E41" s="106" t="s">
        <v>45</v>
      </c>
      <c r="F41" s="108">
        <f>+OCTOBRE!S16</f>
        <v>0</v>
      </c>
      <c r="G41" s="108">
        <f>+OCTOBRE!L50</f>
        <v>0</v>
      </c>
    </row>
    <row r="42" spans="1:7" customFormat="1" ht="15" x14ac:dyDescent="0.25">
      <c r="A42" s="105">
        <f>+OCTOBRE!A17</f>
        <v>43019</v>
      </c>
      <c r="B42" s="106" t="s">
        <v>27</v>
      </c>
      <c r="C42" s="106">
        <v>580</v>
      </c>
      <c r="D42" s="107" t="s">
        <v>186</v>
      </c>
      <c r="E42" s="106" t="s">
        <v>45</v>
      </c>
      <c r="F42" s="108">
        <f>+OCTOBRE!S17</f>
        <v>0</v>
      </c>
      <c r="G42" s="108">
        <f>+OCTOBRE!L51</f>
        <v>0</v>
      </c>
    </row>
    <row r="43" spans="1:7" customFormat="1" ht="15" x14ac:dyDescent="0.25">
      <c r="A43" s="105">
        <f>+OCTOBRE!A18</f>
        <v>43020</v>
      </c>
      <c r="B43" s="106" t="s">
        <v>27</v>
      </c>
      <c r="C43" s="106">
        <v>580</v>
      </c>
      <c r="D43" s="107" t="s">
        <v>186</v>
      </c>
      <c r="E43" s="106" t="s">
        <v>45</v>
      </c>
      <c r="F43" s="108">
        <f>+OCTOBRE!S18</f>
        <v>0</v>
      </c>
      <c r="G43" s="108">
        <f>+OCTOBRE!L52</f>
        <v>0</v>
      </c>
    </row>
    <row r="44" spans="1:7" customFormat="1" ht="15" x14ac:dyDescent="0.25">
      <c r="A44" s="105">
        <f>+OCTOBRE!A19</f>
        <v>43021</v>
      </c>
      <c r="B44" s="106" t="s">
        <v>27</v>
      </c>
      <c r="C44" s="106">
        <v>580</v>
      </c>
      <c r="D44" s="107" t="s">
        <v>186</v>
      </c>
      <c r="E44" s="106" t="s">
        <v>45</v>
      </c>
      <c r="F44" s="108">
        <f>+OCTOBRE!S19</f>
        <v>0</v>
      </c>
      <c r="G44" s="108">
        <f>+OCTOBRE!L53</f>
        <v>0</v>
      </c>
    </row>
    <row r="45" spans="1:7" customFormat="1" ht="15" x14ac:dyDescent="0.25">
      <c r="A45" s="105">
        <f>+OCTOBRE!A20</f>
        <v>43022</v>
      </c>
      <c r="B45" s="106" t="s">
        <v>27</v>
      </c>
      <c r="C45" s="106">
        <v>580</v>
      </c>
      <c r="D45" s="107" t="s">
        <v>186</v>
      </c>
      <c r="E45" s="106" t="s">
        <v>45</v>
      </c>
      <c r="F45" s="108">
        <f>+OCTOBRE!S20</f>
        <v>0</v>
      </c>
      <c r="G45" s="108">
        <f>+OCTOBRE!L54</f>
        <v>0</v>
      </c>
    </row>
    <row r="46" spans="1:7" customFormat="1" ht="15" x14ac:dyDescent="0.25">
      <c r="A46" s="105">
        <f>+OCTOBRE!A21</f>
        <v>43023</v>
      </c>
      <c r="B46" s="106" t="s">
        <v>27</v>
      </c>
      <c r="C46" s="106">
        <v>580</v>
      </c>
      <c r="D46" s="107" t="s">
        <v>186</v>
      </c>
      <c r="E46" s="106" t="s">
        <v>45</v>
      </c>
      <c r="F46" s="108">
        <f>+OCTOBRE!S21</f>
        <v>0</v>
      </c>
      <c r="G46" s="108">
        <f>+OCTOBRE!L55</f>
        <v>0</v>
      </c>
    </row>
    <row r="47" spans="1:7" customFormat="1" ht="15" x14ac:dyDescent="0.25">
      <c r="A47" s="105">
        <f>+OCTOBRE!A22</f>
        <v>43024</v>
      </c>
      <c r="B47" s="106" t="s">
        <v>27</v>
      </c>
      <c r="C47" s="106">
        <v>580</v>
      </c>
      <c r="D47" s="107" t="s">
        <v>186</v>
      </c>
      <c r="E47" s="106" t="s">
        <v>45</v>
      </c>
      <c r="F47" s="108">
        <f>+OCTOBRE!S22</f>
        <v>0</v>
      </c>
      <c r="G47" s="108">
        <f>+OCTOBRE!L56</f>
        <v>0</v>
      </c>
    </row>
    <row r="48" spans="1:7" customFormat="1" ht="15" x14ac:dyDescent="0.25">
      <c r="A48" s="105">
        <f>+OCTOBRE!A23</f>
        <v>43025</v>
      </c>
      <c r="B48" s="106" t="s">
        <v>27</v>
      </c>
      <c r="C48" s="106">
        <v>580</v>
      </c>
      <c r="D48" s="107" t="s">
        <v>186</v>
      </c>
      <c r="E48" s="106" t="s">
        <v>45</v>
      </c>
      <c r="F48" s="108">
        <f>+OCTOBRE!S23</f>
        <v>0</v>
      </c>
      <c r="G48" s="108">
        <f>+OCTOBRE!L57</f>
        <v>0</v>
      </c>
    </row>
    <row r="49" spans="1:7" customFormat="1" ht="15" x14ac:dyDescent="0.25">
      <c r="A49" s="105">
        <f>+OCTOBRE!A24</f>
        <v>43026</v>
      </c>
      <c r="B49" s="106" t="s">
        <v>27</v>
      </c>
      <c r="C49" s="106">
        <v>580</v>
      </c>
      <c r="D49" s="107" t="s">
        <v>186</v>
      </c>
      <c r="E49" s="106" t="s">
        <v>45</v>
      </c>
      <c r="F49" s="108">
        <f>+OCTOBRE!S24</f>
        <v>0</v>
      </c>
      <c r="G49" s="108">
        <f>+OCTOBRE!L58</f>
        <v>0</v>
      </c>
    </row>
    <row r="50" spans="1:7" customFormat="1" ht="15" x14ac:dyDescent="0.25">
      <c r="A50" s="105">
        <f>+OCTOBRE!A25</f>
        <v>43027</v>
      </c>
      <c r="B50" s="106" t="s">
        <v>27</v>
      </c>
      <c r="C50" s="106">
        <v>580</v>
      </c>
      <c r="D50" s="107" t="s">
        <v>186</v>
      </c>
      <c r="E50" s="106" t="s">
        <v>45</v>
      </c>
      <c r="F50" s="108">
        <f>+OCTOBRE!S25</f>
        <v>0</v>
      </c>
      <c r="G50" s="108">
        <f>+OCTOBRE!L59</f>
        <v>0</v>
      </c>
    </row>
    <row r="51" spans="1:7" customFormat="1" ht="15" x14ac:dyDescent="0.25">
      <c r="A51" s="105">
        <f>+OCTOBRE!A26</f>
        <v>43028</v>
      </c>
      <c r="B51" s="106" t="s">
        <v>27</v>
      </c>
      <c r="C51" s="106">
        <v>580</v>
      </c>
      <c r="D51" s="107" t="s">
        <v>186</v>
      </c>
      <c r="E51" s="106" t="s">
        <v>45</v>
      </c>
      <c r="F51" s="108">
        <f>+OCTOBRE!S26</f>
        <v>0</v>
      </c>
      <c r="G51" s="108">
        <f>+OCTOBRE!L60</f>
        <v>0</v>
      </c>
    </row>
    <row r="52" spans="1:7" customFormat="1" ht="15" x14ac:dyDescent="0.25">
      <c r="A52" s="105">
        <f>+OCTOBRE!A27</f>
        <v>43029</v>
      </c>
      <c r="B52" s="106" t="s">
        <v>27</v>
      </c>
      <c r="C52" s="106">
        <v>580</v>
      </c>
      <c r="D52" s="107" t="s">
        <v>186</v>
      </c>
      <c r="E52" s="106" t="s">
        <v>45</v>
      </c>
      <c r="F52" s="108">
        <f>+OCTOBRE!S27</f>
        <v>0</v>
      </c>
      <c r="G52" s="108">
        <f>+OCTOBRE!L61</f>
        <v>0</v>
      </c>
    </row>
    <row r="53" spans="1:7" customFormat="1" ht="15" x14ac:dyDescent="0.25">
      <c r="A53" s="105">
        <f>+OCTOBRE!A28</f>
        <v>43030</v>
      </c>
      <c r="B53" s="106" t="s">
        <v>27</v>
      </c>
      <c r="C53" s="106">
        <v>580</v>
      </c>
      <c r="D53" s="107" t="s">
        <v>186</v>
      </c>
      <c r="E53" s="106" t="s">
        <v>45</v>
      </c>
      <c r="F53" s="108">
        <f>+OCTOBRE!S28</f>
        <v>0</v>
      </c>
      <c r="G53" s="108">
        <f>+OCTOBRE!L62</f>
        <v>0</v>
      </c>
    </row>
    <row r="54" spans="1:7" customFormat="1" ht="15" x14ac:dyDescent="0.25">
      <c r="A54" s="105">
        <f>+OCTOBRE!A29</f>
        <v>43031</v>
      </c>
      <c r="B54" s="106" t="s">
        <v>27</v>
      </c>
      <c r="C54" s="106">
        <v>580</v>
      </c>
      <c r="D54" s="107" t="s">
        <v>186</v>
      </c>
      <c r="E54" s="106" t="s">
        <v>45</v>
      </c>
      <c r="F54" s="108">
        <f>+OCTOBRE!S29</f>
        <v>0</v>
      </c>
      <c r="G54" s="108">
        <f>+OCTOBRE!L63</f>
        <v>0</v>
      </c>
    </row>
    <row r="55" spans="1:7" customFormat="1" ht="15" x14ac:dyDescent="0.25">
      <c r="A55" s="105">
        <f>+OCTOBRE!A30</f>
        <v>43032</v>
      </c>
      <c r="B55" s="106" t="s">
        <v>27</v>
      </c>
      <c r="C55" s="106">
        <v>580</v>
      </c>
      <c r="D55" s="107" t="s">
        <v>186</v>
      </c>
      <c r="E55" s="106" t="s">
        <v>45</v>
      </c>
      <c r="F55" s="108">
        <f>+OCTOBRE!S30</f>
        <v>0</v>
      </c>
      <c r="G55" s="108">
        <f>+OCTOBRE!L64</f>
        <v>0</v>
      </c>
    </row>
    <row r="56" spans="1:7" customFormat="1" ht="15" x14ac:dyDescent="0.25">
      <c r="A56" s="105">
        <f>+OCTOBRE!A31</f>
        <v>43033</v>
      </c>
      <c r="B56" s="106" t="s">
        <v>27</v>
      </c>
      <c r="C56" s="106">
        <v>580</v>
      </c>
      <c r="D56" s="107" t="s">
        <v>186</v>
      </c>
      <c r="E56" s="106" t="s">
        <v>45</v>
      </c>
      <c r="F56" s="108">
        <f>+OCTOBRE!S31</f>
        <v>0</v>
      </c>
      <c r="G56" s="108">
        <f>+OCTOBRE!L65</f>
        <v>0</v>
      </c>
    </row>
    <row r="57" spans="1:7" customFormat="1" ht="15" x14ac:dyDescent="0.25">
      <c r="A57" s="105">
        <f>+OCTOBRE!A32</f>
        <v>43034</v>
      </c>
      <c r="B57" s="106" t="s">
        <v>27</v>
      </c>
      <c r="C57" s="106">
        <v>580</v>
      </c>
      <c r="D57" s="107" t="s">
        <v>186</v>
      </c>
      <c r="E57" s="106" t="s">
        <v>45</v>
      </c>
      <c r="F57" s="108">
        <f>+OCTOBRE!S32</f>
        <v>0</v>
      </c>
      <c r="G57" s="108">
        <f>+OCTOBRE!L66</f>
        <v>0</v>
      </c>
    </row>
    <row r="58" spans="1:7" customFormat="1" ht="15" x14ac:dyDescent="0.25">
      <c r="A58" s="105">
        <f>+OCTOBRE!A33</f>
        <v>43035</v>
      </c>
      <c r="B58" s="106" t="s">
        <v>27</v>
      </c>
      <c r="C58" s="106">
        <v>580</v>
      </c>
      <c r="D58" s="107" t="s">
        <v>186</v>
      </c>
      <c r="E58" s="106" t="s">
        <v>45</v>
      </c>
      <c r="F58" s="108">
        <f>+OCTOBRE!S33</f>
        <v>0</v>
      </c>
      <c r="G58" s="108">
        <f>+OCTOBRE!L67</f>
        <v>0</v>
      </c>
    </row>
    <row r="59" spans="1:7" customFormat="1" ht="15" x14ac:dyDescent="0.25">
      <c r="A59" s="105">
        <f>+OCTOBRE!A34</f>
        <v>43036</v>
      </c>
      <c r="B59" s="106" t="s">
        <v>27</v>
      </c>
      <c r="C59" s="106">
        <v>580</v>
      </c>
      <c r="D59" s="107" t="s">
        <v>186</v>
      </c>
      <c r="E59" s="106" t="s">
        <v>45</v>
      </c>
      <c r="F59" s="108">
        <f>+OCTOBRE!S34</f>
        <v>0</v>
      </c>
      <c r="G59" s="108">
        <f>+OCTOBRE!L68</f>
        <v>0</v>
      </c>
    </row>
    <row r="60" spans="1:7" customFormat="1" ht="15" x14ac:dyDescent="0.25">
      <c r="A60" s="105">
        <f>+OCTOBRE!A35</f>
        <v>43037</v>
      </c>
      <c r="B60" s="106" t="s">
        <v>27</v>
      </c>
      <c r="C60" s="106">
        <v>580</v>
      </c>
      <c r="D60" s="107" t="s">
        <v>186</v>
      </c>
      <c r="E60" s="106" t="s">
        <v>45</v>
      </c>
      <c r="F60" s="108">
        <f>+OCTOBRE!S35</f>
        <v>0</v>
      </c>
      <c r="G60" s="108">
        <f>+OCTOBRE!L69</f>
        <v>0</v>
      </c>
    </row>
    <row r="61" spans="1:7" customFormat="1" ht="15" x14ac:dyDescent="0.25">
      <c r="A61" s="105">
        <f>+OCTOBRE!A36</f>
        <v>43038</v>
      </c>
      <c r="B61" s="106" t="s">
        <v>27</v>
      </c>
      <c r="C61" s="106">
        <v>580</v>
      </c>
      <c r="D61" s="107" t="s">
        <v>186</v>
      </c>
      <c r="E61" s="106" t="s">
        <v>45</v>
      </c>
      <c r="F61" s="108">
        <f>+OCTOBRE!S36</f>
        <v>0</v>
      </c>
      <c r="G61" s="108">
        <f>+OCTOBRE!L70</f>
        <v>0</v>
      </c>
    </row>
    <row r="62" spans="1:7" customFormat="1" ht="15" x14ac:dyDescent="0.25">
      <c r="A62" s="105">
        <f>+OCTOBRE!A37</f>
        <v>43039</v>
      </c>
      <c r="B62" s="106" t="s">
        <v>27</v>
      </c>
      <c r="C62" s="106">
        <v>580</v>
      </c>
      <c r="D62" s="107" t="s">
        <v>186</v>
      </c>
      <c r="E62" s="106" t="s">
        <v>45</v>
      </c>
      <c r="F62" s="108">
        <f>+OCTOBRE!S37</f>
        <v>0</v>
      </c>
      <c r="G62" s="108">
        <f>+OCTOBRE!L71</f>
        <v>0</v>
      </c>
    </row>
    <row r="63" spans="1:7" customFormat="1" ht="15" x14ac:dyDescent="0.25">
      <c r="A63" s="105">
        <f>+OCTOBRE!A7</f>
        <v>43009</v>
      </c>
      <c r="B63" s="106" t="s">
        <v>27</v>
      </c>
      <c r="C63" s="106" t="s">
        <v>44</v>
      </c>
      <c r="D63" s="107" t="s">
        <v>186</v>
      </c>
      <c r="E63" s="108">
        <f>+OCTOBRE!W7</f>
        <v>0</v>
      </c>
      <c r="F63" s="108">
        <f>+OCTOBRE!X7</f>
        <v>0</v>
      </c>
      <c r="G63" s="108">
        <f>+OCTOBRE!L75</f>
        <v>0</v>
      </c>
    </row>
    <row r="64" spans="1:7" customFormat="1" ht="15" x14ac:dyDescent="0.25">
      <c r="A64" s="105">
        <f>+OCTOBRE!A8</f>
        <v>43010</v>
      </c>
      <c r="B64" s="106" t="s">
        <v>27</v>
      </c>
      <c r="C64" s="106" t="s">
        <v>44</v>
      </c>
      <c r="D64" s="107" t="s">
        <v>186</v>
      </c>
      <c r="E64" s="108">
        <f>+OCTOBRE!W8</f>
        <v>0</v>
      </c>
      <c r="F64" s="108">
        <f>+OCTOBRE!X8</f>
        <v>0</v>
      </c>
      <c r="G64" s="108">
        <f>+OCTOBRE!L76</f>
        <v>0</v>
      </c>
    </row>
    <row r="65" spans="1:7" customFormat="1" ht="15" x14ac:dyDescent="0.25">
      <c r="A65" s="105">
        <f>+OCTOBRE!A9</f>
        <v>43011</v>
      </c>
      <c r="B65" s="106" t="s">
        <v>27</v>
      </c>
      <c r="C65" s="106" t="s">
        <v>44</v>
      </c>
      <c r="D65" s="107" t="s">
        <v>186</v>
      </c>
      <c r="E65" s="108">
        <f>+OCTOBRE!W9</f>
        <v>0</v>
      </c>
      <c r="F65" s="108">
        <f>+OCTOBRE!X9</f>
        <v>0</v>
      </c>
      <c r="G65" s="108">
        <f>+OCTOBRE!L77</f>
        <v>0</v>
      </c>
    </row>
    <row r="66" spans="1:7" customFormat="1" ht="15" x14ac:dyDescent="0.25">
      <c r="A66" s="105">
        <f>+OCTOBRE!A10</f>
        <v>43012</v>
      </c>
      <c r="B66" s="106" t="s">
        <v>27</v>
      </c>
      <c r="C66" s="106" t="s">
        <v>44</v>
      </c>
      <c r="D66" s="107" t="s">
        <v>186</v>
      </c>
      <c r="E66" s="108">
        <f>+OCTOBRE!W10</f>
        <v>0</v>
      </c>
      <c r="F66" s="108">
        <f>+OCTOBRE!X10</f>
        <v>0</v>
      </c>
      <c r="G66" s="108">
        <f>+OCTOBRE!L78</f>
        <v>0</v>
      </c>
    </row>
    <row r="67" spans="1:7" customFormat="1" ht="15" x14ac:dyDescent="0.25">
      <c r="A67" s="105">
        <f>+OCTOBRE!A11</f>
        <v>43013</v>
      </c>
      <c r="B67" s="106" t="s">
        <v>27</v>
      </c>
      <c r="C67" s="106" t="s">
        <v>44</v>
      </c>
      <c r="D67" s="107" t="s">
        <v>186</v>
      </c>
      <c r="E67" s="108">
        <f>+OCTOBRE!W11</f>
        <v>0</v>
      </c>
      <c r="F67" s="108">
        <f>+OCTOBRE!X11</f>
        <v>0</v>
      </c>
      <c r="G67" s="108">
        <f>+OCTOBRE!L79</f>
        <v>0</v>
      </c>
    </row>
    <row r="68" spans="1:7" customFormat="1" ht="15" x14ac:dyDescent="0.25">
      <c r="A68" s="105">
        <f>+OCTOBRE!A12</f>
        <v>43014</v>
      </c>
      <c r="B68" s="106" t="s">
        <v>27</v>
      </c>
      <c r="C68" s="106" t="s">
        <v>44</v>
      </c>
      <c r="D68" s="107" t="s">
        <v>186</v>
      </c>
      <c r="E68" s="108">
        <f>+OCTOBRE!W12</f>
        <v>0</v>
      </c>
      <c r="F68" s="108">
        <f>+OCTOBRE!X12</f>
        <v>0</v>
      </c>
      <c r="G68" s="108">
        <f>+OCTOBRE!L80</f>
        <v>0</v>
      </c>
    </row>
    <row r="69" spans="1:7" customFormat="1" ht="15" x14ac:dyDescent="0.25">
      <c r="A69" s="105">
        <f>+OCTOBRE!A13</f>
        <v>43015</v>
      </c>
      <c r="B69" s="106" t="s">
        <v>27</v>
      </c>
      <c r="C69" s="106" t="s">
        <v>44</v>
      </c>
      <c r="D69" s="107" t="s">
        <v>186</v>
      </c>
      <c r="E69" s="108">
        <f>+OCTOBRE!W13</f>
        <v>0</v>
      </c>
      <c r="F69" s="108">
        <f>+OCTOBRE!X13</f>
        <v>0</v>
      </c>
      <c r="G69" s="108">
        <f>+OCTOBRE!L81</f>
        <v>0</v>
      </c>
    </row>
    <row r="70" spans="1:7" customFormat="1" ht="15" x14ac:dyDescent="0.25">
      <c r="A70" s="105">
        <f>+OCTOBRE!A14</f>
        <v>43016</v>
      </c>
      <c r="B70" s="106" t="s">
        <v>27</v>
      </c>
      <c r="C70" s="106" t="s">
        <v>44</v>
      </c>
      <c r="D70" s="107" t="s">
        <v>186</v>
      </c>
      <c r="E70" s="108">
        <f>+OCTOBRE!W14</f>
        <v>0</v>
      </c>
      <c r="F70" s="108">
        <f>+OCTOBRE!X14</f>
        <v>0</v>
      </c>
      <c r="G70" s="108">
        <f>+OCTOBRE!L82</f>
        <v>0</v>
      </c>
    </row>
    <row r="71" spans="1:7" customFormat="1" ht="15" x14ac:dyDescent="0.25">
      <c r="A71" s="105">
        <f>+OCTOBRE!A15</f>
        <v>43017</v>
      </c>
      <c r="B71" s="106" t="s">
        <v>27</v>
      </c>
      <c r="C71" s="106" t="s">
        <v>44</v>
      </c>
      <c r="D71" s="107" t="s">
        <v>186</v>
      </c>
      <c r="E71" s="108">
        <f>+OCTOBRE!W15</f>
        <v>0</v>
      </c>
      <c r="F71" s="108">
        <f>+OCTOBRE!X15</f>
        <v>0</v>
      </c>
      <c r="G71" s="108">
        <f>+OCTOBRE!L83</f>
        <v>0</v>
      </c>
    </row>
    <row r="72" spans="1:7" customFormat="1" ht="15" x14ac:dyDescent="0.25">
      <c r="A72" s="105">
        <f>+OCTOBRE!A16</f>
        <v>43018</v>
      </c>
      <c r="B72" s="106" t="s">
        <v>27</v>
      </c>
      <c r="C72" s="106" t="s">
        <v>44</v>
      </c>
      <c r="D72" s="107" t="s">
        <v>186</v>
      </c>
      <c r="E72" s="108">
        <f>+OCTOBRE!W16</f>
        <v>0</v>
      </c>
      <c r="F72" s="108">
        <f>+OCTOBRE!X16</f>
        <v>0</v>
      </c>
      <c r="G72" s="108">
        <f>+OCTOBRE!L84</f>
        <v>0</v>
      </c>
    </row>
    <row r="73" spans="1:7" customFormat="1" ht="15" x14ac:dyDescent="0.25">
      <c r="A73" s="105">
        <f>+OCTOBRE!A17</f>
        <v>43019</v>
      </c>
      <c r="B73" s="106" t="s">
        <v>27</v>
      </c>
      <c r="C73" s="106" t="s">
        <v>44</v>
      </c>
      <c r="D73" s="107" t="s">
        <v>186</v>
      </c>
      <c r="E73" s="108">
        <f>+OCTOBRE!W17</f>
        <v>0</v>
      </c>
      <c r="F73" s="108">
        <f>+OCTOBRE!X17</f>
        <v>0</v>
      </c>
      <c r="G73" s="108">
        <f>+OCTOBRE!L85</f>
        <v>0</v>
      </c>
    </row>
    <row r="74" spans="1:7" customFormat="1" ht="15" x14ac:dyDescent="0.25">
      <c r="A74" s="105">
        <f>+OCTOBRE!A18</f>
        <v>43020</v>
      </c>
      <c r="B74" s="106" t="s">
        <v>27</v>
      </c>
      <c r="C74" s="106" t="s">
        <v>44</v>
      </c>
      <c r="D74" s="107" t="s">
        <v>186</v>
      </c>
      <c r="E74" s="108">
        <f>+OCTOBRE!W18</f>
        <v>0</v>
      </c>
      <c r="F74" s="108">
        <f>+OCTOBRE!X18</f>
        <v>0</v>
      </c>
      <c r="G74" s="108">
        <f>+OCTOBRE!L86</f>
        <v>0</v>
      </c>
    </row>
    <row r="75" spans="1:7" customFormat="1" ht="15" x14ac:dyDescent="0.25">
      <c r="A75" s="105">
        <f>+OCTOBRE!A19</f>
        <v>43021</v>
      </c>
      <c r="B75" s="106" t="s">
        <v>27</v>
      </c>
      <c r="C75" s="106" t="s">
        <v>44</v>
      </c>
      <c r="D75" s="107" t="s">
        <v>186</v>
      </c>
      <c r="E75" s="108">
        <f>+OCTOBRE!W19</f>
        <v>0</v>
      </c>
      <c r="F75" s="108">
        <f>+OCTOBRE!X19</f>
        <v>0</v>
      </c>
      <c r="G75" s="108">
        <f>+OCTOBRE!L87</f>
        <v>0</v>
      </c>
    </row>
    <row r="76" spans="1:7" customFormat="1" ht="15" x14ac:dyDescent="0.25">
      <c r="A76" s="105">
        <f>+OCTOBRE!A20</f>
        <v>43022</v>
      </c>
      <c r="B76" s="106" t="s">
        <v>27</v>
      </c>
      <c r="C76" s="106" t="s">
        <v>44</v>
      </c>
      <c r="D76" s="107" t="s">
        <v>186</v>
      </c>
      <c r="E76" s="108">
        <f>+OCTOBRE!W20</f>
        <v>0</v>
      </c>
      <c r="F76" s="108">
        <f>+OCTOBRE!X20</f>
        <v>0</v>
      </c>
      <c r="G76" s="108">
        <f>+OCTOBRE!L88</f>
        <v>0</v>
      </c>
    </row>
    <row r="77" spans="1:7" customFormat="1" ht="15" x14ac:dyDescent="0.25">
      <c r="A77" s="105">
        <f>+OCTOBRE!A21</f>
        <v>43023</v>
      </c>
      <c r="B77" s="106" t="s">
        <v>27</v>
      </c>
      <c r="C77" s="106" t="s">
        <v>44</v>
      </c>
      <c r="D77" s="107" t="s">
        <v>186</v>
      </c>
      <c r="E77" s="108">
        <f>+OCTOBRE!W21</f>
        <v>0</v>
      </c>
      <c r="F77" s="108">
        <f>+OCTOBRE!X21</f>
        <v>0</v>
      </c>
      <c r="G77" s="108">
        <f>+OCTOBRE!L89</f>
        <v>0</v>
      </c>
    </row>
    <row r="78" spans="1:7" customFormat="1" ht="15" x14ac:dyDescent="0.25">
      <c r="A78" s="105">
        <f>+OCTOBRE!A22</f>
        <v>43024</v>
      </c>
      <c r="B78" s="106" t="s">
        <v>27</v>
      </c>
      <c r="C78" s="106" t="s">
        <v>44</v>
      </c>
      <c r="D78" s="107" t="s">
        <v>186</v>
      </c>
      <c r="E78" s="108">
        <f>+OCTOBRE!W22</f>
        <v>0</v>
      </c>
      <c r="F78" s="108">
        <f>+OCTOBRE!X22</f>
        <v>0</v>
      </c>
      <c r="G78" s="108">
        <f>+OCTOBRE!L90</f>
        <v>0</v>
      </c>
    </row>
    <row r="79" spans="1:7" customFormat="1" ht="15" x14ac:dyDescent="0.25">
      <c r="A79" s="105">
        <f>+OCTOBRE!A23</f>
        <v>43025</v>
      </c>
      <c r="B79" s="106" t="s">
        <v>27</v>
      </c>
      <c r="C79" s="106" t="s">
        <v>44</v>
      </c>
      <c r="D79" s="107" t="s">
        <v>186</v>
      </c>
      <c r="E79" s="108">
        <f>+OCTOBRE!W23</f>
        <v>0</v>
      </c>
      <c r="F79" s="108">
        <f>+OCTOBRE!X23</f>
        <v>0</v>
      </c>
      <c r="G79" s="108">
        <f>+OCTOBRE!L91</f>
        <v>0</v>
      </c>
    </row>
    <row r="80" spans="1:7" customFormat="1" ht="15" x14ac:dyDescent="0.25">
      <c r="A80" s="105">
        <f>+OCTOBRE!A24</f>
        <v>43026</v>
      </c>
      <c r="B80" s="106" t="s">
        <v>27</v>
      </c>
      <c r="C80" s="106" t="s">
        <v>44</v>
      </c>
      <c r="D80" s="107" t="s">
        <v>186</v>
      </c>
      <c r="E80" s="108">
        <f>+OCTOBRE!W24</f>
        <v>0</v>
      </c>
      <c r="F80" s="108">
        <f>+OCTOBRE!X24</f>
        <v>0</v>
      </c>
      <c r="G80" s="108">
        <f>+OCTOBRE!L92</f>
        <v>0</v>
      </c>
    </row>
    <row r="81" spans="1:7" customFormat="1" ht="15" x14ac:dyDescent="0.25">
      <c r="A81" s="105">
        <f>+OCTOBRE!A25</f>
        <v>43027</v>
      </c>
      <c r="B81" s="106" t="s">
        <v>27</v>
      </c>
      <c r="C81" s="106" t="s">
        <v>44</v>
      </c>
      <c r="D81" s="107" t="s">
        <v>186</v>
      </c>
      <c r="E81" s="108">
        <f>+OCTOBRE!W25</f>
        <v>0</v>
      </c>
      <c r="F81" s="108">
        <f>+OCTOBRE!X25</f>
        <v>0</v>
      </c>
      <c r="G81" s="108">
        <f>+OCTOBRE!L93</f>
        <v>0</v>
      </c>
    </row>
    <row r="82" spans="1:7" customFormat="1" ht="15" x14ac:dyDescent="0.25">
      <c r="A82" s="105">
        <f>+OCTOBRE!A26</f>
        <v>43028</v>
      </c>
      <c r="B82" s="106" t="s">
        <v>27</v>
      </c>
      <c r="C82" s="106" t="s">
        <v>44</v>
      </c>
      <c r="D82" s="107" t="s">
        <v>186</v>
      </c>
      <c r="E82" s="108">
        <f>+OCTOBRE!W26</f>
        <v>0</v>
      </c>
      <c r="F82" s="108">
        <f>+OCTOBRE!X26</f>
        <v>0</v>
      </c>
      <c r="G82" s="108">
        <f>+OCTOBRE!L94</f>
        <v>0</v>
      </c>
    </row>
    <row r="83" spans="1:7" customFormat="1" ht="15" x14ac:dyDescent="0.25">
      <c r="A83" s="105">
        <f>+OCTOBRE!A27</f>
        <v>43029</v>
      </c>
      <c r="B83" s="106" t="s">
        <v>27</v>
      </c>
      <c r="C83" s="106" t="s">
        <v>44</v>
      </c>
      <c r="D83" s="107" t="s">
        <v>186</v>
      </c>
      <c r="E83" s="108">
        <f>+OCTOBRE!W27</f>
        <v>0</v>
      </c>
      <c r="F83" s="108">
        <f>+OCTOBRE!X27</f>
        <v>0</v>
      </c>
      <c r="G83" s="108">
        <f>+OCTOBRE!L95</f>
        <v>0</v>
      </c>
    </row>
    <row r="84" spans="1:7" customFormat="1" ht="15" x14ac:dyDescent="0.25">
      <c r="A84" s="105">
        <f>+OCTOBRE!A28</f>
        <v>43030</v>
      </c>
      <c r="B84" s="106" t="s">
        <v>27</v>
      </c>
      <c r="C84" s="106" t="s">
        <v>44</v>
      </c>
      <c r="D84" s="107" t="s">
        <v>186</v>
      </c>
      <c r="E84" s="108">
        <f>+OCTOBRE!W28</f>
        <v>0</v>
      </c>
      <c r="F84" s="108">
        <f>+OCTOBRE!X28</f>
        <v>0</v>
      </c>
      <c r="G84" s="108">
        <f>+OCTOBRE!L96</f>
        <v>0</v>
      </c>
    </row>
    <row r="85" spans="1:7" customFormat="1" ht="15" x14ac:dyDescent="0.25">
      <c r="A85" s="105">
        <f>+OCTOBRE!A29</f>
        <v>43031</v>
      </c>
      <c r="B85" s="106" t="s">
        <v>27</v>
      </c>
      <c r="C85" s="106" t="s">
        <v>44</v>
      </c>
      <c r="D85" s="107" t="s">
        <v>186</v>
      </c>
      <c r="E85" s="108">
        <f>+OCTOBRE!W29</f>
        <v>0</v>
      </c>
      <c r="F85" s="108">
        <f>+OCTOBRE!X29</f>
        <v>0</v>
      </c>
      <c r="G85" s="108">
        <f>+OCTOBRE!L97</f>
        <v>0</v>
      </c>
    </row>
    <row r="86" spans="1:7" customFormat="1" ht="15" x14ac:dyDescent="0.25">
      <c r="A86" s="105">
        <f>+OCTOBRE!A30</f>
        <v>43032</v>
      </c>
      <c r="B86" s="106" t="s">
        <v>27</v>
      </c>
      <c r="C86" s="106" t="s">
        <v>44</v>
      </c>
      <c r="D86" s="107" t="s">
        <v>186</v>
      </c>
      <c r="E86" s="108">
        <f>+OCTOBRE!W30</f>
        <v>0</v>
      </c>
      <c r="F86" s="108">
        <f>+OCTOBRE!X30</f>
        <v>0</v>
      </c>
      <c r="G86" s="108">
        <f>+OCTOBRE!L98</f>
        <v>0</v>
      </c>
    </row>
    <row r="87" spans="1:7" customFormat="1" ht="15" x14ac:dyDescent="0.25">
      <c r="A87" s="105">
        <f>+OCTOBRE!A31</f>
        <v>43033</v>
      </c>
      <c r="B87" s="106" t="s">
        <v>27</v>
      </c>
      <c r="C87" s="106" t="s">
        <v>44</v>
      </c>
      <c r="D87" s="107" t="s">
        <v>186</v>
      </c>
      <c r="E87" s="108">
        <f>+OCTOBRE!W31</f>
        <v>0</v>
      </c>
      <c r="F87" s="108">
        <f>+OCTOBRE!X31</f>
        <v>0</v>
      </c>
      <c r="G87" s="108">
        <f>+OCTOBRE!L99</f>
        <v>0</v>
      </c>
    </row>
    <row r="88" spans="1:7" customFormat="1" ht="15" x14ac:dyDescent="0.25">
      <c r="A88" s="105">
        <f>+OCTOBRE!A32</f>
        <v>43034</v>
      </c>
      <c r="B88" s="106" t="s">
        <v>27</v>
      </c>
      <c r="C88" s="106" t="s">
        <v>44</v>
      </c>
      <c r="D88" s="107" t="s">
        <v>186</v>
      </c>
      <c r="E88" s="108">
        <f>+OCTOBRE!W32</f>
        <v>0</v>
      </c>
      <c r="F88" s="108">
        <f>+OCTOBRE!X32</f>
        <v>0</v>
      </c>
      <c r="G88" s="108">
        <f>+OCTOBRE!L100</f>
        <v>0</v>
      </c>
    </row>
    <row r="89" spans="1:7" customFormat="1" ht="15" x14ac:dyDescent="0.25">
      <c r="A89" s="105">
        <f>+OCTOBRE!A33</f>
        <v>43035</v>
      </c>
      <c r="B89" s="106" t="s">
        <v>27</v>
      </c>
      <c r="C89" s="106" t="s">
        <v>44</v>
      </c>
      <c r="D89" s="107" t="s">
        <v>186</v>
      </c>
      <c r="E89" s="108">
        <f>+OCTOBRE!W33</f>
        <v>0</v>
      </c>
      <c r="F89" s="108">
        <f>+OCTOBRE!X33</f>
        <v>0</v>
      </c>
      <c r="G89" s="108">
        <f>+OCTOBRE!L101</f>
        <v>0</v>
      </c>
    </row>
    <row r="90" spans="1:7" customFormat="1" ht="15" x14ac:dyDescent="0.25">
      <c r="A90" s="105">
        <f>+OCTOBRE!A34</f>
        <v>43036</v>
      </c>
      <c r="B90" s="106" t="s">
        <v>27</v>
      </c>
      <c r="C90" s="106" t="s">
        <v>44</v>
      </c>
      <c r="D90" s="107" t="s">
        <v>186</v>
      </c>
      <c r="E90" s="108">
        <f>+OCTOBRE!W34</f>
        <v>0</v>
      </c>
      <c r="F90" s="108">
        <f>+OCTOBRE!X34</f>
        <v>0</v>
      </c>
      <c r="G90" s="108">
        <f>+OCTOBRE!L102</f>
        <v>0</v>
      </c>
    </row>
    <row r="91" spans="1:7" customFormat="1" ht="15" x14ac:dyDescent="0.25">
      <c r="A91" s="105">
        <f>+OCTOBRE!A35</f>
        <v>43037</v>
      </c>
      <c r="B91" s="106" t="s">
        <v>27</v>
      </c>
      <c r="C91" s="106" t="s">
        <v>44</v>
      </c>
      <c r="D91" s="107" t="s">
        <v>186</v>
      </c>
      <c r="E91" s="108">
        <f>+OCTOBRE!W35</f>
        <v>0</v>
      </c>
      <c r="F91" s="108">
        <f>+OCTOBRE!X35</f>
        <v>0</v>
      </c>
      <c r="G91" s="108">
        <f>+OCTOBRE!L103</f>
        <v>0</v>
      </c>
    </row>
    <row r="92" spans="1:7" customFormat="1" ht="15" x14ac:dyDescent="0.25">
      <c r="A92" s="105">
        <f>+OCTOBRE!A36</f>
        <v>43038</v>
      </c>
      <c r="B92" s="106" t="s">
        <v>27</v>
      </c>
      <c r="C92" s="106" t="s">
        <v>44</v>
      </c>
      <c r="D92" s="107" t="s">
        <v>186</v>
      </c>
      <c r="E92" s="108">
        <f>+OCTOBRE!W36</f>
        <v>0</v>
      </c>
      <c r="F92" s="108">
        <f>+OCTOBRE!X36</f>
        <v>0</v>
      </c>
      <c r="G92" s="108">
        <f>+OCTOBRE!L104</f>
        <v>0</v>
      </c>
    </row>
    <row r="93" spans="1:7" customFormat="1" ht="15" x14ac:dyDescent="0.25">
      <c r="A93" s="105">
        <f>+OCTOBRE!A37</f>
        <v>43039</v>
      </c>
      <c r="B93" s="106" t="s">
        <v>27</v>
      </c>
      <c r="C93" s="106" t="s">
        <v>44</v>
      </c>
      <c r="D93" s="107" t="s">
        <v>186</v>
      </c>
      <c r="E93" s="108">
        <f>+OCTOBRE!W37</f>
        <v>0</v>
      </c>
      <c r="F93" s="108">
        <f>+OCTOBRE!X37</f>
        <v>0</v>
      </c>
      <c r="G93" s="108">
        <f>+OCTOBRE!L105</f>
        <v>0</v>
      </c>
    </row>
    <row r="94" spans="1:7" customFormat="1" ht="15" x14ac:dyDescent="0.25">
      <c r="A94" s="105">
        <f>+OCTOBRE!A37</f>
        <v>43039</v>
      </c>
      <c r="B94" s="106" t="s">
        <v>27</v>
      </c>
      <c r="C94" s="106">
        <v>530</v>
      </c>
      <c r="D94" s="107" t="s">
        <v>30</v>
      </c>
      <c r="E94" s="106" t="s">
        <v>30</v>
      </c>
      <c r="F94" s="108">
        <f>IF(SUM(G1:G93)-SUM(F1:F93)&gt;0,SUM(G1:G93)-SUM(F1:F93),0)</f>
        <v>0</v>
      </c>
      <c r="G94" s="108">
        <f>IF(SUM(G1:G93)-SUM(F1:F93)&lt;0,SUM(G1:G93)-SUM(F1:F93),0)</f>
        <v>0</v>
      </c>
    </row>
    <row r="95" spans="1:7" customFormat="1" ht="15" x14ac:dyDescent="0.25">
      <c r="A95" s="98">
        <f>+OCTOBRE!A37</f>
        <v>43039</v>
      </c>
      <c r="B95" s="109" t="s">
        <v>47</v>
      </c>
      <c r="C95" s="99">
        <f>+CARACTERISTIQUES!C4</f>
        <v>70700000</v>
      </c>
      <c r="D95" s="107" t="s">
        <v>186</v>
      </c>
      <c r="E95" s="110" t="s">
        <v>158</v>
      </c>
      <c r="F95" s="99">
        <v>0</v>
      </c>
      <c r="G95" s="111">
        <f>+OCTOBRE!G39</f>
        <v>0</v>
      </c>
    </row>
    <row r="96" spans="1:7" customFormat="1" ht="15" x14ac:dyDescent="0.25">
      <c r="A96" s="98">
        <f>+OCTOBRE!A37</f>
        <v>43039</v>
      </c>
      <c r="B96" s="109" t="s">
        <v>47</v>
      </c>
      <c r="C96" s="99">
        <f>+CARACTERISTIQUES!C5</f>
        <v>70700500</v>
      </c>
      <c r="D96" s="107" t="s">
        <v>186</v>
      </c>
      <c r="E96" s="110" t="s">
        <v>159</v>
      </c>
      <c r="F96" s="99">
        <v>0</v>
      </c>
      <c r="G96" s="111">
        <f>+OCTOBRE!E39</f>
        <v>0</v>
      </c>
    </row>
    <row r="97" spans="1:7" customFormat="1" ht="15" x14ac:dyDescent="0.25">
      <c r="A97" s="98">
        <f>+OCTOBRE!A37</f>
        <v>43039</v>
      </c>
      <c r="B97" s="109" t="s">
        <v>47</v>
      </c>
      <c r="C97" s="99">
        <f>+CARACTERISTIQUES!C6</f>
        <v>70701000</v>
      </c>
      <c r="D97" s="107" t="s">
        <v>186</v>
      </c>
      <c r="E97" s="110" t="s">
        <v>160</v>
      </c>
      <c r="F97" s="99">
        <v>0</v>
      </c>
      <c r="G97" s="111">
        <f>+OCTOBRE!C39</f>
        <v>0</v>
      </c>
    </row>
    <row r="98" spans="1:7" customFormat="1" ht="15" x14ac:dyDescent="0.25">
      <c r="A98" s="98">
        <f>+OCTOBRE!A37</f>
        <v>43039</v>
      </c>
      <c r="B98" s="109" t="s">
        <v>47</v>
      </c>
      <c r="C98" s="99">
        <f>+CARACTERISTIQUES!C7</f>
        <v>70702000</v>
      </c>
      <c r="D98" s="107" t="s">
        <v>186</v>
      </c>
      <c r="E98" s="110" t="s">
        <v>161</v>
      </c>
      <c r="F98" s="99">
        <v>0</v>
      </c>
      <c r="G98" s="111">
        <f>+OCTOBRE!B39</f>
        <v>0</v>
      </c>
    </row>
    <row r="99" spans="1:7" customFormat="1" ht="15" x14ac:dyDescent="0.25">
      <c r="A99" s="98">
        <f>+OCTOBRE!A37</f>
        <v>43039</v>
      </c>
      <c r="B99" s="109" t="s">
        <v>47</v>
      </c>
      <c r="C99" s="99">
        <f>+CARACTERISTIQUES!C9</f>
        <v>44571000</v>
      </c>
      <c r="D99" s="107" t="s">
        <v>186</v>
      </c>
      <c r="E99" s="110" t="s">
        <v>162</v>
      </c>
      <c r="F99" s="99">
        <v>0</v>
      </c>
      <c r="G99" s="111">
        <f>+OCTOBRE!C40</f>
        <v>0</v>
      </c>
    </row>
    <row r="100" spans="1:7" customFormat="1" ht="15" x14ac:dyDescent="0.25">
      <c r="A100" s="98">
        <f>+OCTOBRE!A37</f>
        <v>43039</v>
      </c>
      <c r="B100" s="109" t="s">
        <v>47</v>
      </c>
      <c r="C100" s="99">
        <f>+CARACTERISTIQUES!C10</f>
        <v>44572000</v>
      </c>
      <c r="D100" s="107" t="s">
        <v>186</v>
      </c>
      <c r="E100" s="110" t="s">
        <v>163</v>
      </c>
      <c r="F100" s="99">
        <v>0</v>
      </c>
      <c r="G100" s="111">
        <f>+OCTOBRE!B40</f>
        <v>0</v>
      </c>
    </row>
    <row r="101" spans="1:7" customFormat="1" ht="15" x14ac:dyDescent="0.25">
      <c r="A101" s="98">
        <f>+OCTOBRE!A37</f>
        <v>43039</v>
      </c>
      <c r="B101" s="109" t="s">
        <v>47</v>
      </c>
      <c r="C101" s="99">
        <f>+CARACTERISTIQUES!C11</f>
        <v>44575500</v>
      </c>
      <c r="D101" s="107" t="s">
        <v>186</v>
      </c>
      <c r="E101" s="110" t="s">
        <v>164</v>
      </c>
      <c r="F101" s="99">
        <v>0</v>
      </c>
      <c r="G101" s="111">
        <f>+OCTOBRE!E40</f>
        <v>0</v>
      </c>
    </row>
    <row r="102" spans="1:7" customFormat="1" ht="15" x14ac:dyDescent="0.25">
      <c r="A102" s="98">
        <f>+OCTOBRE!A37</f>
        <v>43039</v>
      </c>
      <c r="B102" s="109" t="s">
        <v>47</v>
      </c>
      <c r="C102" s="99" t="str">
        <f>+CARACTERISTIQUES!C13</f>
        <v>0ESPECES</v>
      </c>
      <c r="D102" s="107" t="s">
        <v>186</v>
      </c>
      <c r="E102" s="110" t="s">
        <v>165</v>
      </c>
      <c r="F102" s="111">
        <f>+OCTOBRE!L38</f>
        <v>0</v>
      </c>
      <c r="G102" s="99">
        <v>0</v>
      </c>
    </row>
    <row r="103" spans="1:7" customFormat="1" ht="15" x14ac:dyDescent="0.25">
      <c r="A103" s="98">
        <f>+OCTOBRE!A37</f>
        <v>43039</v>
      </c>
      <c r="B103" s="109" t="s">
        <v>47</v>
      </c>
      <c r="C103" s="99" t="str">
        <f>+CARACTERISTIQUES!C14</f>
        <v>0CB</v>
      </c>
      <c r="D103" s="107" t="s">
        <v>186</v>
      </c>
      <c r="E103" s="110" t="s">
        <v>165</v>
      </c>
      <c r="F103" s="111">
        <f>+OCTOBRE!J38</f>
        <v>0</v>
      </c>
      <c r="G103" s="99">
        <v>0</v>
      </c>
    </row>
    <row r="104" spans="1:7" customFormat="1" ht="15" x14ac:dyDescent="0.25">
      <c r="A104" s="98">
        <f>+OCTOBRE!A37</f>
        <v>43039</v>
      </c>
      <c r="B104" s="109" t="s">
        <v>47</v>
      </c>
      <c r="C104" s="99" t="str">
        <f>+CARACTERISTIQUES!C15</f>
        <v>0CHEQUES</v>
      </c>
      <c r="D104" s="107" t="s">
        <v>186</v>
      </c>
      <c r="E104" s="110" t="s">
        <v>165</v>
      </c>
      <c r="F104" s="111">
        <f>+OCTOBRE!K38</f>
        <v>0</v>
      </c>
      <c r="G104" s="99">
        <v>0</v>
      </c>
    </row>
    <row r="105" spans="1:7" customFormat="1" ht="15" x14ac:dyDescent="0.25">
      <c r="A105" s="98">
        <f>+OCTOBRE!A37</f>
        <v>43039</v>
      </c>
      <c r="B105" s="109" t="s">
        <v>47</v>
      </c>
      <c r="C105" s="99" t="str">
        <f>+CARACTERISTIQUES!C16</f>
        <v>0TR</v>
      </c>
      <c r="D105" s="107" t="s">
        <v>186</v>
      </c>
      <c r="E105" s="110" t="s">
        <v>165</v>
      </c>
      <c r="F105" s="111">
        <f>+OCTOBRE!M38</f>
        <v>0</v>
      </c>
      <c r="G105" s="99">
        <v>0</v>
      </c>
    </row>
    <row r="106" spans="1:7" customFormat="1" ht="15" x14ac:dyDescent="0.25">
      <c r="A106" s="98">
        <f>+OCTOBRE!A37</f>
        <v>43039</v>
      </c>
      <c r="B106" s="109" t="s">
        <v>47</v>
      </c>
      <c r="C106" s="99" t="str">
        <f>+CARACTERISTIQUES!C17</f>
        <v>0CV</v>
      </c>
      <c r="D106" s="107" t="s">
        <v>186</v>
      </c>
      <c r="E106" s="110" t="s">
        <v>165</v>
      </c>
      <c r="F106" s="111">
        <f>+OCTOBRE!N38</f>
        <v>0</v>
      </c>
      <c r="G106" s="99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 enableFormatConditionsCalculation="0">
    <pageSetUpPr fitToPage="1"/>
  </sheetPr>
  <dimension ref="A1:AB56"/>
  <sheetViews>
    <sheetView zoomScale="90" zoomScaleNormal="90" zoomScalePageLayoutView="90" workbookViewId="0">
      <selection activeCell="H39" sqref="H39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1.2851562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28"/>
      <c r="B1" s="128"/>
      <c r="C1" s="45"/>
      <c r="D1" s="117"/>
      <c r="E1" s="45"/>
      <c r="F1" s="117"/>
      <c r="J1" s="129"/>
      <c r="K1" s="129"/>
    </row>
    <row r="2" spans="1:28" x14ac:dyDescent="0.2">
      <c r="A2" s="47"/>
      <c r="J2" s="48"/>
    </row>
    <row r="3" spans="1:28" x14ac:dyDescent="0.2">
      <c r="A3" s="132"/>
      <c r="B3" s="132"/>
      <c r="C3" s="132" t="s">
        <v>25</v>
      </c>
      <c r="D3" s="132"/>
      <c r="E3" s="132"/>
      <c r="F3" s="118"/>
      <c r="G3" s="32"/>
      <c r="H3" s="32"/>
      <c r="I3" s="32"/>
      <c r="J3" s="130" t="s">
        <v>41</v>
      </c>
      <c r="K3" s="130"/>
    </row>
    <row r="4" spans="1:28" ht="22.5" x14ac:dyDescent="0.2">
      <c r="A4" s="47"/>
      <c r="J4" s="48"/>
      <c r="AA4" s="77" t="s">
        <v>0</v>
      </c>
      <c r="AB4" s="77" t="s">
        <v>1</v>
      </c>
    </row>
    <row r="5" spans="1:28" ht="23.1" customHeight="1" x14ac:dyDescent="0.2">
      <c r="B5" s="131" t="s">
        <v>2</v>
      </c>
      <c r="C5" s="131"/>
      <c r="D5" s="131"/>
      <c r="E5" s="131"/>
      <c r="F5" s="131"/>
      <c r="G5" s="131"/>
      <c r="H5" s="131"/>
      <c r="I5" s="60"/>
      <c r="J5" s="133" t="s">
        <v>3</v>
      </c>
      <c r="K5" s="133"/>
      <c r="L5" s="133"/>
      <c r="M5" s="133"/>
      <c r="N5" s="133"/>
      <c r="O5" s="68"/>
      <c r="P5" s="61"/>
      <c r="Q5" s="120" t="s">
        <v>4</v>
      </c>
      <c r="R5" s="120"/>
      <c r="S5" s="120"/>
      <c r="T5" s="120"/>
      <c r="U5" s="120"/>
      <c r="V5" s="69"/>
      <c r="W5" s="121" t="s">
        <v>5</v>
      </c>
      <c r="X5" s="122"/>
      <c r="Y5" s="61"/>
      <c r="Z5" s="123" t="s">
        <v>6</v>
      </c>
      <c r="AA5" s="78" t="s">
        <v>7</v>
      </c>
      <c r="AB5" s="78" t="s">
        <v>7</v>
      </c>
    </row>
    <row r="6" spans="1:28" ht="28.35" customHeight="1" x14ac:dyDescent="0.2">
      <c r="A6" s="70" t="s">
        <v>8</v>
      </c>
      <c r="B6" s="71">
        <v>0.2</v>
      </c>
      <c r="C6" s="71">
        <v>0.1</v>
      </c>
      <c r="D6" s="71">
        <v>8.5000000000000006E-2</v>
      </c>
      <c r="E6" s="71">
        <v>5.5E-2</v>
      </c>
      <c r="F6" s="71">
        <v>2.1000000000000001E-2</v>
      </c>
      <c r="G6" s="89" t="s">
        <v>24</v>
      </c>
      <c r="H6" s="71" t="s">
        <v>9</v>
      </c>
      <c r="I6" s="62"/>
      <c r="J6" s="71" t="s">
        <v>10</v>
      </c>
      <c r="K6" s="71" t="s">
        <v>11</v>
      </c>
      <c r="L6" s="71" t="s">
        <v>12</v>
      </c>
      <c r="M6" s="71" t="s">
        <v>13</v>
      </c>
      <c r="N6" s="71" t="s">
        <v>14</v>
      </c>
      <c r="O6" s="71" t="s">
        <v>9</v>
      </c>
      <c r="P6" s="63"/>
      <c r="Q6" s="75" t="s">
        <v>15</v>
      </c>
      <c r="R6" s="75" t="s">
        <v>16</v>
      </c>
      <c r="S6" s="75" t="s">
        <v>17</v>
      </c>
      <c r="T6" s="75" t="s">
        <v>18</v>
      </c>
      <c r="U6" s="75" t="s">
        <v>9</v>
      </c>
      <c r="V6" s="74"/>
      <c r="W6" s="76" t="s">
        <v>26</v>
      </c>
      <c r="X6" s="76" t="s">
        <v>19</v>
      </c>
      <c r="Y6" s="63"/>
      <c r="Z6" s="123"/>
      <c r="AA6" s="44">
        <f>OCTOBRE!AA37</f>
        <v>0</v>
      </c>
      <c r="AB6" s="44">
        <f>OCTOBRE!AB37</f>
        <v>0</v>
      </c>
    </row>
    <row r="7" spans="1:28" x14ac:dyDescent="0.2">
      <c r="A7" s="79">
        <f>1+OCTOBRE!A37</f>
        <v>43040</v>
      </c>
      <c r="B7" s="7"/>
      <c r="C7" s="7"/>
      <c r="D7" s="7"/>
      <c r="E7" s="7"/>
      <c r="F7" s="7"/>
      <c r="G7" s="7"/>
      <c r="H7" s="85">
        <f t="shared" ref="H7:H36" si="0">SUM(B7:G7)</f>
        <v>0</v>
      </c>
      <c r="I7" s="49"/>
      <c r="J7" s="9"/>
      <c r="K7" s="9"/>
      <c r="L7" s="9"/>
      <c r="M7" s="9"/>
      <c r="N7" s="9"/>
      <c r="O7" s="39">
        <f t="shared" ref="O7:O36" si="1">SUM(J7:N7)</f>
        <v>0</v>
      </c>
      <c r="P7" s="50"/>
      <c r="Q7" s="9"/>
      <c r="R7" s="9"/>
      <c r="S7" s="9"/>
      <c r="T7" s="9"/>
      <c r="U7" s="37">
        <f t="shared" ref="U7:U36" si="2">SUM(Q7:T7)</f>
        <v>0</v>
      </c>
      <c r="V7" s="50"/>
      <c r="W7" s="9"/>
      <c r="X7" s="9"/>
      <c r="Y7" s="50"/>
      <c r="Z7" s="37">
        <f t="shared" ref="Z7:Z37" si="3">(O7-U7-X7)</f>
        <v>0</v>
      </c>
      <c r="AA7" s="37">
        <f t="shared" ref="AA7:AA36" si="4">(AA6+L7-S7-X7)</f>
        <v>0</v>
      </c>
      <c r="AB7" s="37">
        <f t="shared" ref="AB7:AB36" si="5">AB6+O7-U7-X7</f>
        <v>0</v>
      </c>
    </row>
    <row r="8" spans="1:28" x14ac:dyDescent="0.2">
      <c r="A8" s="79">
        <f>+A7+1</f>
        <v>43041</v>
      </c>
      <c r="B8" s="7"/>
      <c r="C8" s="7"/>
      <c r="D8" s="7"/>
      <c r="E8" s="7"/>
      <c r="F8" s="7"/>
      <c r="G8" s="7"/>
      <c r="H8" s="85">
        <f t="shared" si="0"/>
        <v>0</v>
      </c>
      <c r="I8" s="49"/>
      <c r="J8" s="9"/>
      <c r="K8" s="9"/>
      <c r="L8" s="9"/>
      <c r="M8" s="9"/>
      <c r="N8" s="9"/>
      <c r="O8" s="39">
        <f t="shared" si="1"/>
        <v>0</v>
      </c>
      <c r="P8" s="50"/>
      <c r="Q8" s="9"/>
      <c r="R8" s="9"/>
      <c r="S8" s="9"/>
      <c r="T8" s="9"/>
      <c r="U8" s="37">
        <f t="shared" si="2"/>
        <v>0</v>
      </c>
      <c r="V8" s="50"/>
      <c r="W8" s="9"/>
      <c r="X8" s="9"/>
      <c r="Y8" s="50"/>
      <c r="Z8" s="37">
        <f t="shared" si="3"/>
        <v>0</v>
      </c>
      <c r="AA8" s="37">
        <f t="shared" si="4"/>
        <v>0</v>
      </c>
      <c r="AB8" s="37">
        <f t="shared" si="5"/>
        <v>0</v>
      </c>
    </row>
    <row r="9" spans="1:28" x14ac:dyDescent="0.2">
      <c r="A9" s="79">
        <f t="shared" ref="A9:A35" si="6">+A8+1</f>
        <v>43042</v>
      </c>
      <c r="B9" s="7"/>
      <c r="C9" s="7"/>
      <c r="D9" s="7"/>
      <c r="E9" s="7"/>
      <c r="F9" s="7"/>
      <c r="G9" s="7"/>
      <c r="H9" s="85">
        <f t="shared" si="0"/>
        <v>0</v>
      </c>
      <c r="I9" s="49"/>
      <c r="J9" s="9"/>
      <c r="K9" s="9"/>
      <c r="L9" s="9"/>
      <c r="M9" s="9"/>
      <c r="N9" s="9"/>
      <c r="O9" s="39">
        <f t="shared" si="1"/>
        <v>0</v>
      </c>
      <c r="P9" s="50"/>
      <c r="Q9" s="9"/>
      <c r="R9" s="9"/>
      <c r="S9" s="9"/>
      <c r="T9" s="9"/>
      <c r="U9" s="37">
        <f t="shared" si="2"/>
        <v>0</v>
      </c>
      <c r="V9" s="50"/>
      <c r="W9" s="9"/>
      <c r="X9" s="9"/>
      <c r="Y9" s="50"/>
      <c r="Z9" s="37">
        <f t="shared" si="3"/>
        <v>0</v>
      </c>
      <c r="AA9" s="37">
        <f t="shared" si="4"/>
        <v>0</v>
      </c>
      <c r="AB9" s="37">
        <f t="shared" si="5"/>
        <v>0</v>
      </c>
    </row>
    <row r="10" spans="1:28" x14ac:dyDescent="0.2">
      <c r="A10" s="79">
        <f t="shared" si="6"/>
        <v>43043</v>
      </c>
      <c r="B10" s="7"/>
      <c r="C10" s="7"/>
      <c r="D10" s="7"/>
      <c r="E10" s="7"/>
      <c r="F10" s="7"/>
      <c r="G10" s="7"/>
      <c r="H10" s="85">
        <f t="shared" si="0"/>
        <v>0</v>
      </c>
      <c r="I10" s="49"/>
      <c r="J10" s="9"/>
      <c r="K10" s="9"/>
      <c r="L10" s="9"/>
      <c r="M10" s="9"/>
      <c r="N10" s="9"/>
      <c r="O10" s="39">
        <f t="shared" si="1"/>
        <v>0</v>
      </c>
      <c r="P10" s="50"/>
      <c r="Q10" s="9"/>
      <c r="R10" s="9"/>
      <c r="S10" s="9"/>
      <c r="T10" s="9"/>
      <c r="U10" s="37">
        <f t="shared" si="2"/>
        <v>0</v>
      </c>
      <c r="V10" s="50"/>
      <c r="W10" s="9"/>
      <c r="X10" s="9"/>
      <c r="Y10" s="50"/>
      <c r="Z10" s="37">
        <f t="shared" si="3"/>
        <v>0</v>
      </c>
      <c r="AA10" s="37">
        <f t="shared" si="4"/>
        <v>0</v>
      </c>
      <c r="AB10" s="37">
        <f t="shared" si="5"/>
        <v>0</v>
      </c>
    </row>
    <row r="11" spans="1:28" x14ac:dyDescent="0.2">
      <c r="A11" s="79">
        <f t="shared" si="6"/>
        <v>43044</v>
      </c>
      <c r="B11" s="7"/>
      <c r="C11" s="7"/>
      <c r="D11" s="7"/>
      <c r="E11" s="7"/>
      <c r="F11" s="7"/>
      <c r="G11" s="7"/>
      <c r="H11" s="85">
        <f t="shared" si="0"/>
        <v>0</v>
      </c>
      <c r="I11" s="49"/>
      <c r="J11" s="7"/>
      <c r="K11" s="7"/>
      <c r="L11" s="7"/>
      <c r="M11" s="7"/>
      <c r="N11" s="7"/>
      <c r="O11" s="39">
        <f t="shared" si="1"/>
        <v>0</v>
      </c>
      <c r="P11" s="50"/>
      <c r="Q11" s="7"/>
      <c r="R11" s="7"/>
      <c r="S11" s="7"/>
      <c r="T11" s="9"/>
      <c r="U11" s="37">
        <f t="shared" si="2"/>
        <v>0</v>
      </c>
      <c r="V11" s="50"/>
      <c r="W11" s="9"/>
      <c r="X11" s="9"/>
      <c r="Y11" s="50"/>
      <c r="Z11" s="37">
        <f t="shared" si="3"/>
        <v>0</v>
      </c>
      <c r="AA11" s="37">
        <f t="shared" si="4"/>
        <v>0</v>
      </c>
      <c r="AB11" s="37">
        <f t="shared" si="5"/>
        <v>0</v>
      </c>
    </row>
    <row r="12" spans="1:28" x14ac:dyDescent="0.2">
      <c r="A12" s="79">
        <f t="shared" si="6"/>
        <v>43045</v>
      </c>
      <c r="B12" s="7"/>
      <c r="C12" s="7"/>
      <c r="D12" s="7"/>
      <c r="E12" s="7"/>
      <c r="F12" s="7"/>
      <c r="G12" s="7"/>
      <c r="H12" s="85">
        <f t="shared" si="0"/>
        <v>0</v>
      </c>
      <c r="I12" s="49"/>
      <c r="J12" s="9"/>
      <c r="K12" s="9"/>
      <c r="L12" s="9"/>
      <c r="M12" s="9"/>
      <c r="N12" s="9"/>
      <c r="O12" s="39">
        <f t="shared" si="1"/>
        <v>0</v>
      </c>
      <c r="P12" s="50"/>
      <c r="Q12" s="9"/>
      <c r="R12" s="9"/>
      <c r="S12" s="9"/>
      <c r="T12" s="9"/>
      <c r="U12" s="37">
        <f t="shared" si="2"/>
        <v>0</v>
      </c>
      <c r="V12" s="50"/>
      <c r="W12" s="9"/>
      <c r="X12" s="9"/>
      <c r="Y12" s="50"/>
      <c r="Z12" s="37">
        <f t="shared" si="3"/>
        <v>0</v>
      </c>
      <c r="AA12" s="37">
        <f t="shared" si="4"/>
        <v>0</v>
      </c>
      <c r="AB12" s="37">
        <f t="shared" si="5"/>
        <v>0</v>
      </c>
    </row>
    <row r="13" spans="1:28" x14ac:dyDescent="0.2">
      <c r="A13" s="79">
        <f t="shared" si="6"/>
        <v>43046</v>
      </c>
      <c r="B13" s="7"/>
      <c r="C13" s="7"/>
      <c r="D13" s="7"/>
      <c r="E13" s="7"/>
      <c r="F13" s="7"/>
      <c r="G13" s="7"/>
      <c r="H13" s="85">
        <f t="shared" si="0"/>
        <v>0</v>
      </c>
      <c r="I13" s="49"/>
      <c r="J13" s="9"/>
      <c r="K13" s="9"/>
      <c r="L13" s="9"/>
      <c r="M13" s="9"/>
      <c r="N13" s="9"/>
      <c r="O13" s="39">
        <f t="shared" si="1"/>
        <v>0</v>
      </c>
      <c r="P13" s="50"/>
      <c r="Q13" s="12"/>
      <c r="R13" s="12"/>
      <c r="S13" s="9"/>
      <c r="T13" s="9"/>
      <c r="U13" s="37">
        <f t="shared" si="2"/>
        <v>0</v>
      </c>
      <c r="V13" s="50"/>
      <c r="W13" s="9"/>
      <c r="X13" s="9"/>
      <c r="Y13" s="50"/>
      <c r="Z13" s="37">
        <f t="shared" si="3"/>
        <v>0</v>
      </c>
      <c r="AA13" s="37">
        <f t="shared" si="4"/>
        <v>0</v>
      </c>
      <c r="AB13" s="37">
        <f t="shared" si="5"/>
        <v>0</v>
      </c>
    </row>
    <row r="14" spans="1:28" x14ac:dyDescent="0.2">
      <c r="A14" s="79">
        <f t="shared" si="6"/>
        <v>43047</v>
      </c>
      <c r="B14" s="7"/>
      <c r="C14" s="7"/>
      <c r="D14" s="7"/>
      <c r="E14" s="7"/>
      <c r="F14" s="7"/>
      <c r="G14" s="7"/>
      <c r="H14" s="85">
        <f t="shared" si="0"/>
        <v>0</v>
      </c>
      <c r="I14" s="49"/>
      <c r="J14" s="9"/>
      <c r="K14" s="9"/>
      <c r="L14" s="9"/>
      <c r="M14" s="9"/>
      <c r="N14" s="9"/>
      <c r="O14" s="39">
        <f t="shared" si="1"/>
        <v>0</v>
      </c>
      <c r="P14" s="50"/>
      <c r="Q14" s="9"/>
      <c r="R14" s="9"/>
      <c r="S14" s="9"/>
      <c r="T14" s="9"/>
      <c r="U14" s="37">
        <f t="shared" si="2"/>
        <v>0</v>
      </c>
      <c r="V14" s="50"/>
      <c r="W14" s="9"/>
      <c r="X14" s="9"/>
      <c r="Y14" s="50"/>
      <c r="Z14" s="37">
        <f t="shared" si="3"/>
        <v>0</v>
      </c>
      <c r="AA14" s="37">
        <f t="shared" si="4"/>
        <v>0</v>
      </c>
      <c r="AB14" s="37">
        <f t="shared" si="5"/>
        <v>0</v>
      </c>
    </row>
    <row r="15" spans="1:28" x14ac:dyDescent="0.2">
      <c r="A15" s="79">
        <f t="shared" si="6"/>
        <v>43048</v>
      </c>
      <c r="B15" s="7"/>
      <c r="C15" s="7"/>
      <c r="D15" s="7"/>
      <c r="E15" s="7"/>
      <c r="F15" s="7"/>
      <c r="G15" s="7"/>
      <c r="H15" s="85">
        <f t="shared" si="0"/>
        <v>0</v>
      </c>
      <c r="I15" s="49"/>
      <c r="J15" s="9"/>
      <c r="K15" s="9"/>
      <c r="L15" s="9"/>
      <c r="M15" s="9"/>
      <c r="N15" s="9"/>
      <c r="O15" s="39">
        <f t="shared" si="1"/>
        <v>0</v>
      </c>
      <c r="P15" s="50"/>
      <c r="Q15" s="9"/>
      <c r="R15" s="9"/>
      <c r="S15" s="9"/>
      <c r="T15" s="9"/>
      <c r="U15" s="37">
        <f t="shared" si="2"/>
        <v>0</v>
      </c>
      <c r="V15" s="50"/>
      <c r="W15" s="9"/>
      <c r="X15" s="9"/>
      <c r="Y15" s="50"/>
      <c r="Z15" s="37">
        <f t="shared" si="3"/>
        <v>0</v>
      </c>
      <c r="AA15" s="37">
        <f t="shared" si="4"/>
        <v>0</v>
      </c>
      <c r="AB15" s="37">
        <f t="shared" si="5"/>
        <v>0</v>
      </c>
    </row>
    <row r="16" spans="1:28" x14ac:dyDescent="0.2">
      <c r="A16" s="79">
        <f t="shared" si="6"/>
        <v>43049</v>
      </c>
      <c r="B16" s="7"/>
      <c r="C16" s="7"/>
      <c r="D16" s="7"/>
      <c r="E16" s="7"/>
      <c r="F16" s="7"/>
      <c r="G16" s="7"/>
      <c r="H16" s="85">
        <f t="shared" si="0"/>
        <v>0</v>
      </c>
      <c r="I16" s="49"/>
      <c r="J16" s="9"/>
      <c r="K16" s="9"/>
      <c r="L16" s="9"/>
      <c r="M16" s="9"/>
      <c r="N16" s="9"/>
      <c r="O16" s="39">
        <f t="shared" si="1"/>
        <v>0</v>
      </c>
      <c r="P16" s="50"/>
      <c r="Q16" s="9"/>
      <c r="R16" s="9"/>
      <c r="S16" s="9"/>
      <c r="T16" s="9"/>
      <c r="U16" s="37">
        <f t="shared" si="2"/>
        <v>0</v>
      </c>
      <c r="V16" s="50"/>
      <c r="W16" s="9"/>
      <c r="X16" s="9"/>
      <c r="Y16" s="50"/>
      <c r="Z16" s="37">
        <f t="shared" si="3"/>
        <v>0</v>
      </c>
      <c r="AA16" s="37">
        <f t="shared" si="4"/>
        <v>0</v>
      </c>
      <c r="AB16" s="37">
        <f t="shared" si="5"/>
        <v>0</v>
      </c>
    </row>
    <row r="17" spans="1:28" x14ac:dyDescent="0.2">
      <c r="A17" s="79">
        <f t="shared" si="6"/>
        <v>43050</v>
      </c>
      <c r="B17" s="7"/>
      <c r="C17" s="7"/>
      <c r="D17" s="7"/>
      <c r="E17" s="7"/>
      <c r="F17" s="7"/>
      <c r="G17" s="7"/>
      <c r="H17" s="85">
        <f t="shared" si="0"/>
        <v>0</v>
      </c>
      <c r="I17" s="49"/>
      <c r="J17" s="9"/>
      <c r="K17" s="9"/>
      <c r="L17" s="9"/>
      <c r="M17" s="9"/>
      <c r="N17" s="9"/>
      <c r="O17" s="39">
        <f t="shared" si="1"/>
        <v>0</v>
      </c>
      <c r="P17" s="50"/>
      <c r="Q17" s="9"/>
      <c r="R17" s="9"/>
      <c r="S17" s="9"/>
      <c r="T17" s="9"/>
      <c r="U17" s="37">
        <f t="shared" si="2"/>
        <v>0</v>
      </c>
      <c r="V17" s="50"/>
      <c r="W17" s="9"/>
      <c r="X17" s="9"/>
      <c r="Y17" s="50"/>
      <c r="Z17" s="37">
        <f t="shared" si="3"/>
        <v>0</v>
      </c>
      <c r="AA17" s="37">
        <f t="shared" si="4"/>
        <v>0</v>
      </c>
      <c r="AB17" s="37">
        <f t="shared" si="5"/>
        <v>0</v>
      </c>
    </row>
    <row r="18" spans="1:28" x14ac:dyDescent="0.2">
      <c r="A18" s="79">
        <f t="shared" si="6"/>
        <v>43051</v>
      </c>
      <c r="B18" s="7"/>
      <c r="C18" s="7"/>
      <c r="D18" s="7"/>
      <c r="E18" s="7"/>
      <c r="F18" s="7"/>
      <c r="G18" s="7"/>
      <c r="H18" s="85">
        <f t="shared" si="0"/>
        <v>0</v>
      </c>
      <c r="I18" s="49"/>
      <c r="J18" s="7"/>
      <c r="K18" s="7"/>
      <c r="L18" s="7"/>
      <c r="M18" s="7"/>
      <c r="N18" s="7"/>
      <c r="O18" s="39">
        <f t="shared" si="1"/>
        <v>0</v>
      </c>
      <c r="P18" s="50"/>
      <c r="Q18" s="7"/>
      <c r="R18" s="7"/>
      <c r="S18" s="7"/>
      <c r="T18" s="9"/>
      <c r="U18" s="37">
        <f t="shared" si="2"/>
        <v>0</v>
      </c>
      <c r="V18" s="50"/>
      <c r="W18" s="9"/>
      <c r="X18" s="9"/>
      <c r="Y18" s="50"/>
      <c r="Z18" s="37">
        <f t="shared" si="3"/>
        <v>0</v>
      </c>
      <c r="AA18" s="37">
        <f t="shared" si="4"/>
        <v>0</v>
      </c>
      <c r="AB18" s="37">
        <f t="shared" si="5"/>
        <v>0</v>
      </c>
    </row>
    <row r="19" spans="1:28" x14ac:dyDescent="0.2">
      <c r="A19" s="79">
        <f t="shared" si="6"/>
        <v>43052</v>
      </c>
      <c r="B19" s="7"/>
      <c r="C19" s="7"/>
      <c r="D19" s="7"/>
      <c r="E19" s="7"/>
      <c r="F19" s="7"/>
      <c r="G19" s="7"/>
      <c r="H19" s="85">
        <f t="shared" si="0"/>
        <v>0</v>
      </c>
      <c r="I19" s="49"/>
      <c r="J19" s="9"/>
      <c r="K19" s="9"/>
      <c r="L19" s="9"/>
      <c r="M19" s="9"/>
      <c r="N19" s="9"/>
      <c r="O19" s="39">
        <f t="shared" si="1"/>
        <v>0</v>
      </c>
      <c r="P19" s="50"/>
      <c r="Q19" s="9"/>
      <c r="R19" s="9"/>
      <c r="S19" s="9"/>
      <c r="T19" s="9"/>
      <c r="U19" s="37">
        <f t="shared" si="2"/>
        <v>0</v>
      </c>
      <c r="V19" s="50"/>
      <c r="W19" s="9"/>
      <c r="X19" s="9"/>
      <c r="Y19" s="50"/>
      <c r="Z19" s="37">
        <f t="shared" si="3"/>
        <v>0</v>
      </c>
      <c r="AA19" s="37">
        <f t="shared" si="4"/>
        <v>0</v>
      </c>
      <c r="AB19" s="37">
        <f t="shared" si="5"/>
        <v>0</v>
      </c>
    </row>
    <row r="20" spans="1:28" x14ac:dyDescent="0.2">
      <c r="A20" s="79">
        <f t="shared" si="6"/>
        <v>43053</v>
      </c>
      <c r="B20" s="7"/>
      <c r="C20" s="7"/>
      <c r="D20" s="7"/>
      <c r="E20" s="7"/>
      <c r="F20" s="7"/>
      <c r="G20" s="7"/>
      <c r="H20" s="85">
        <f t="shared" si="0"/>
        <v>0</v>
      </c>
      <c r="I20" s="49"/>
      <c r="J20" s="9"/>
      <c r="K20" s="9"/>
      <c r="L20" s="9"/>
      <c r="M20" s="9"/>
      <c r="N20" s="9"/>
      <c r="O20" s="39">
        <f t="shared" si="1"/>
        <v>0</v>
      </c>
      <c r="P20" s="50"/>
      <c r="Q20" s="12"/>
      <c r="R20" s="12"/>
      <c r="S20" s="9"/>
      <c r="T20" s="9"/>
      <c r="U20" s="37">
        <f t="shared" si="2"/>
        <v>0</v>
      </c>
      <c r="V20" s="50"/>
      <c r="W20" s="9"/>
      <c r="X20" s="9"/>
      <c r="Y20" s="50"/>
      <c r="Z20" s="37">
        <f t="shared" si="3"/>
        <v>0</v>
      </c>
      <c r="AA20" s="37">
        <f t="shared" si="4"/>
        <v>0</v>
      </c>
      <c r="AB20" s="37">
        <f t="shared" si="5"/>
        <v>0</v>
      </c>
    </row>
    <row r="21" spans="1:28" x14ac:dyDescent="0.2">
      <c r="A21" s="79">
        <f t="shared" si="6"/>
        <v>43054</v>
      </c>
      <c r="B21" s="7"/>
      <c r="C21" s="7"/>
      <c r="D21" s="7"/>
      <c r="E21" s="7"/>
      <c r="F21" s="7"/>
      <c r="G21" s="7"/>
      <c r="H21" s="85">
        <f t="shared" si="0"/>
        <v>0</v>
      </c>
      <c r="I21" s="49"/>
      <c r="J21" s="9"/>
      <c r="K21" s="9"/>
      <c r="L21" s="9"/>
      <c r="M21" s="9"/>
      <c r="N21" s="9"/>
      <c r="O21" s="39">
        <f t="shared" si="1"/>
        <v>0</v>
      </c>
      <c r="P21" s="50"/>
      <c r="Q21" s="9"/>
      <c r="R21" s="9"/>
      <c r="S21" s="9"/>
      <c r="T21" s="9"/>
      <c r="U21" s="37">
        <f t="shared" si="2"/>
        <v>0</v>
      </c>
      <c r="V21" s="50"/>
      <c r="W21" s="9"/>
      <c r="X21" s="9"/>
      <c r="Y21" s="50"/>
      <c r="Z21" s="37">
        <f t="shared" si="3"/>
        <v>0</v>
      </c>
      <c r="AA21" s="37">
        <f t="shared" si="4"/>
        <v>0</v>
      </c>
      <c r="AB21" s="37">
        <f t="shared" si="5"/>
        <v>0</v>
      </c>
    </row>
    <row r="22" spans="1:28" x14ac:dyDescent="0.2">
      <c r="A22" s="79">
        <f t="shared" si="6"/>
        <v>43055</v>
      </c>
      <c r="B22" s="7"/>
      <c r="C22" s="7"/>
      <c r="D22" s="7"/>
      <c r="E22" s="7"/>
      <c r="F22" s="7"/>
      <c r="G22" s="7"/>
      <c r="H22" s="85">
        <f t="shared" si="0"/>
        <v>0</v>
      </c>
      <c r="I22" s="49"/>
      <c r="J22" s="9"/>
      <c r="K22" s="9"/>
      <c r="L22" s="9"/>
      <c r="M22" s="9"/>
      <c r="N22" s="9"/>
      <c r="O22" s="39">
        <f t="shared" si="1"/>
        <v>0</v>
      </c>
      <c r="P22" s="50"/>
      <c r="Q22" s="9"/>
      <c r="R22" s="9"/>
      <c r="S22" s="9"/>
      <c r="T22" s="9"/>
      <c r="U22" s="37">
        <f t="shared" si="2"/>
        <v>0</v>
      </c>
      <c r="V22" s="50"/>
      <c r="W22" s="9"/>
      <c r="X22" s="9"/>
      <c r="Y22" s="50"/>
      <c r="Z22" s="37">
        <f t="shared" si="3"/>
        <v>0</v>
      </c>
      <c r="AA22" s="37">
        <f t="shared" si="4"/>
        <v>0</v>
      </c>
      <c r="AB22" s="37">
        <f t="shared" si="5"/>
        <v>0</v>
      </c>
    </row>
    <row r="23" spans="1:28" x14ac:dyDescent="0.2">
      <c r="A23" s="79">
        <f t="shared" si="6"/>
        <v>43056</v>
      </c>
      <c r="B23" s="7"/>
      <c r="C23" s="7"/>
      <c r="D23" s="7"/>
      <c r="E23" s="7"/>
      <c r="F23" s="7"/>
      <c r="G23" s="7"/>
      <c r="H23" s="85">
        <f t="shared" si="0"/>
        <v>0</v>
      </c>
      <c r="I23" s="49"/>
      <c r="J23" s="9"/>
      <c r="K23" s="9"/>
      <c r="L23" s="9"/>
      <c r="M23" s="9"/>
      <c r="N23" s="9"/>
      <c r="O23" s="39">
        <f t="shared" si="1"/>
        <v>0</v>
      </c>
      <c r="P23" s="50"/>
      <c r="Q23" s="9"/>
      <c r="R23" s="9"/>
      <c r="S23" s="7"/>
      <c r="T23" s="9"/>
      <c r="U23" s="37">
        <f t="shared" si="2"/>
        <v>0</v>
      </c>
      <c r="V23" s="50"/>
      <c r="W23" s="9"/>
      <c r="X23" s="9"/>
      <c r="Y23" s="50"/>
      <c r="Z23" s="37">
        <f t="shared" si="3"/>
        <v>0</v>
      </c>
      <c r="AA23" s="37">
        <f t="shared" si="4"/>
        <v>0</v>
      </c>
      <c r="AB23" s="37">
        <f t="shared" si="5"/>
        <v>0</v>
      </c>
    </row>
    <row r="24" spans="1:28" x14ac:dyDescent="0.2">
      <c r="A24" s="79">
        <f t="shared" si="6"/>
        <v>43057</v>
      </c>
      <c r="B24" s="7"/>
      <c r="C24" s="7"/>
      <c r="D24" s="7"/>
      <c r="E24" s="7"/>
      <c r="F24" s="7"/>
      <c r="G24" s="7"/>
      <c r="H24" s="85">
        <f t="shared" si="0"/>
        <v>0</v>
      </c>
      <c r="I24" s="49"/>
      <c r="J24" s="9"/>
      <c r="K24" s="9"/>
      <c r="L24" s="9"/>
      <c r="M24" s="9"/>
      <c r="N24" s="9"/>
      <c r="O24" s="39">
        <f t="shared" si="1"/>
        <v>0</v>
      </c>
      <c r="P24" s="50"/>
      <c r="Q24" s="9"/>
      <c r="R24" s="9"/>
      <c r="S24" s="9"/>
      <c r="T24" s="9"/>
      <c r="U24" s="37">
        <f t="shared" si="2"/>
        <v>0</v>
      </c>
      <c r="V24" s="50"/>
      <c r="W24" s="9"/>
      <c r="X24" s="9"/>
      <c r="Y24" s="50"/>
      <c r="Z24" s="37">
        <f t="shared" si="3"/>
        <v>0</v>
      </c>
      <c r="AA24" s="37">
        <f t="shared" si="4"/>
        <v>0</v>
      </c>
      <c r="AB24" s="37">
        <f t="shared" si="5"/>
        <v>0</v>
      </c>
    </row>
    <row r="25" spans="1:28" x14ac:dyDescent="0.2">
      <c r="A25" s="79">
        <f t="shared" si="6"/>
        <v>43058</v>
      </c>
      <c r="B25" s="7"/>
      <c r="C25" s="7"/>
      <c r="D25" s="7"/>
      <c r="E25" s="7"/>
      <c r="F25" s="7"/>
      <c r="G25" s="7"/>
      <c r="H25" s="85">
        <f t="shared" si="0"/>
        <v>0</v>
      </c>
      <c r="I25" s="49"/>
      <c r="J25" s="7"/>
      <c r="K25" s="7"/>
      <c r="L25" s="7"/>
      <c r="M25" s="7"/>
      <c r="N25" s="7"/>
      <c r="O25" s="39">
        <f t="shared" si="1"/>
        <v>0</v>
      </c>
      <c r="P25" s="50"/>
      <c r="Q25" s="7"/>
      <c r="R25" s="7"/>
      <c r="S25" s="7"/>
      <c r="T25" s="9"/>
      <c r="U25" s="37">
        <f t="shared" si="2"/>
        <v>0</v>
      </c>
      <c r="V25" s="50"/>
      <c r="W25" s="9"/>
      <c r="X25" s="9"/>
      <c r="Y25" s="50"/>
      <c r="Z25" s="37">
        <f t="shared" si="3"/>
        <v>0</v>
      </c>
      <c r="AA25" s="37">
        <f t="shared" si="4"/>
        <v>0</v>
      </c>
      <c r="AB25" s="37">
        <f t="shared" si="5"/>
        <v>0</v>
      </c>
    </row>
    <row r="26" spans="1:28" x14ac:dyDescent="0.2">
      <c r="A26" s="79">
        <f t="shared" si="6"/>
        <v>43059</v>
      </c>
      <c r="B26" s="7"/>
      <c r="C26" s="7"/>
      <c r="D26" s="7"/>
      <c r="E26" s="7"/>
      <c r="F26" s="7"/>
      <c r="G26" s="7"/>
      <c r="H26" s="85">
        <f t="shared" si="0"/>
        <v>0</v>
      </c>
      <c r="I26" s="49"/>
      <c r="J26" s="9"/>
      <c r="K26" s="9"/>
      <c r="L26" s="9"/>
      <c r="M26" s="9"/>
      <c r="N26" s="9"/>
      <c r="O26" s="39">
        <f t="shared" si="1"/>
        <v>0</v>
      </c>
      <c r="P26" s="50"/>
      <c r="Q26" s="9"/>
      <c r="R26" s="9"/>
      <c r="S26" s="9"/>
      <c r="T26" s="9"/>
      <c r="U26" s="37">
        <f t="shared" si="2"/>
        <v>0</v>
      </c>
      <c r="V26" s="50"/>
      <c r="W26" s="9"/>
      <c r="X26" s="9"/>
      <c r="Y26" s="50"/>
      <c r="Z26" s="37">
        <f t="shared" si="3"/>
        <v>0</v>
      </c>
      <c r="AA26" s="37">
        <f t="shared" si="4"/>
        <v>0</v>
      </c>
      <c r="AB26" s="37">
        <f t="shared" si="5"/>
        <v>0</v>
      </c>
    </row>
    <row r="27" spans="1:28" x14ac:dyDescent="0.2">
      <c r="A27" s="79">
        <f t="shared" si="6"/>
        <v>43060</v>
      </c>
      <c r="B27" s="7"/>
      <c r="C27" s="7"/>
      <c r="D27" s="7"/>
      <c r="E27" s="7"/>
      <c r="F27" s="7"/>
      <c r="G27" s="7"/>
      <c r="H27" s="85">
        <f t="shared" si="0"/>
        <v>0</v>
      </c>
      <c r="I27" s="49"/>
      <c r="J27" s="9"/>
      <c r="K27" s="9"/>
      <c r="L27" s="9"/>
      <c r="M27" s="9"/>
      <c r="N27" s="9"/>
      <c r="O27" s="39">
        <f t="shared" si="1"/>
        <v>0</v>
      </c>
      <c r="P27" s="50"/>
      <c r="Q27" s="9"/>
      <c r="R27" s="9"/>
      <c r="S27" s="9"/>
      <c r="T27" s="9"/>
      <c r="U27" s="37">
        <f t="shared" si="2"/>
        <v>0</v>
      </c>
      <c r="V27" s="50"/>
      <c r="W27" s="9"/>
      <c r="X27" s="9"/>
      <c r="Y27" s="50"/>
      <c r="Z27" s="37">
        <f t="shared" si="3"/>
        <v>0</v>
      </c>
      <c r="AA27" s="37">
        <f t="shared" si="4"/>
        <v>0</v>
      </c>
      <c r="AB27" s="37">
        <f t="shared" si="5"/>
        <v>0</v>
      </c>
    </row>
    <row r="28" spans="1:28" x14ac:dyDescent="0.2">
      <c r="A28" s="79">
        <f t="shared" si="6"/>
        <v>43061</v>
      </c>
      <c r="B28" s="7"/>
      <c r="C28" s="7"/>
      <c r="D28" s="7"/>
      <c r="E28" s="7"/>
      <c r="F28" s="7"/>
      <c r="G28" s="7"/>
      <c r="H28" s="85">
        <f t="shared" si="0"/>
        <v>0</v>
      </c>
      <c r="I28" s="49"/>
      <c r="J28" s="9"/>
      <c r="K28" s="9"/>
      <c r="L28" s="9"/>
      <c r="M28" s="9"/>
      <c r="N28" s="9"/>
      <c r="O28" s="39">
        <f t="shared" si="1"/>
        <v>0</v>
      </c>
      <c r="P28" s="50"/>
      <c r="Q28" s="9"/>
      <c r="R28" s="9"/>
      <c r="S28" s="9"/>
      <c r="T28" s="9"/>
      <c r="U28" s="37">
        <f t="shared" si="2"/>
        <v>0</v>
      </c>
      <c r="V28" s="50"/>
      <c r="W28" s="9"/>
      <c r="X28" s="9"/>
      <c r="Y28" s="50"/>
      <c r="Z28" s="37">
        <f t="shared" si="3"/>
        <v>0</v>
      </c>
      <c r="AA28" s="37">
        <f t="shared" si="4"/>
        <v>0</v>
      </c>
      <c r="AB28" s="37">
        <f t="shared" si="5"/>
        <v>0</v>
      </c>
    </row>
    <row r="29" spans="1:28" x14ac:dyDescent="0.2">
      <c r="A29" s="79">
        <f t="shared" si="6"/>
        <v>43062</v>
      </c>
      <c r="B29" s="7"/>
      <c r="C29" s="7"/>
      <c r="D29" s="7"/>
      <c r="E29" s="7"/>
      <c r="F29" s="7"/>
      <c r="G29" s="7"/>
      <c r="H29" s="85">
        <f t="shared" si="0"/>
        <v>0</v>
      </c>
      <c r="I29" s="49"/>
      <c r="J29" s="9"/>
      <c r="K29" s="9"/>
      <c r="L29" s="9"/>
      <c r="M29" s="9"/>
      <c r="N29" s="9"/>
      <c r="O29" s="39">
        <f t="shared" si="1"/>
        <v>0</v>
      </c>
      <c r="P29" s="50"/>
      <c r="Q29" s="9"/>
      <c r="R29" s="9"/>
      <c r="S29" s="9"/>
      <c r="T29" s="9"/>
      <c r="U29" s="37">
        <f t="shared" si="2"/>
        <v>0</v>
      </c>
      <c r="V29" s="50"/>
      <c r="W29" s="9"/>
      <c r="X29" s="9"/>
      <c r="Y29" s="50"/>
      <c r="Z29" s="37">
        <f t="shared" si="3"/>
        <v>0</v>
      </c>
      <c r="AA29" s="37">
        <f t="shared" si="4"/>
        <v>0</v>
      </c>
      <c r="AB29" s="37">
        <f t="shared" si="5"/>
        <v>0</v>
      </c>
    </row>
    <row r="30" spans="1:28" x14ac:dyDescent="0.2">
      <c r="A30" s="79">
        <f t="shared" si="6"/>
        <v>43063</v>
      </c>
      <c r="B30" s="7"/>
      <c r="C30" s="7"/>
      <c r="D30" s="7"/>
      <c r="E30" s="7"/>
      <c r="F30" s="7"/>
      <c r="G30" s="7"/>
      <c r="H30" s="85">
        <f t="shared" si="0"/>
        <v>0</v>
      </c>
      <c r="I30" s="49"/>
      <c r="J30" s="9"/>
      <c r="K30" s="9"/>
      <c r="L30" s="9"/>
      <c r="M30" s="9"/>
      <c r="N30" s="9"/>
      <c r="O30" s="39">
        <f t="shared" si="1"/>
        <v>0</v>
      </c>
      <c r="P30" s="50"/>
      <c r="Q30" s="9"/>
      <c r="R30" s="9"/>
      <c r="S30" s="9"/>
      <c r="T30" s="9"/>
      <c r="U30" s="37">
        <f t="shared" si="2"/>
        <v>0</v>
      </c>
      <c r="V30" s="50"/>
      <c r="W30" s="9"/>
      <c r="X30" s="9"/>
      <c r="Y30" s="50"/>
      <c r="Z30" s="37">
        <f t="shared" si="3"/>
        <v>0</v>
      </c>
      <c r="AA30" s="37">
        <f t="shared" si="4"/>
        <v>0</v>
      </c>
      <c r="AB30" s="37">
        <f t="shared" si="5"/>
        <v>0</v>
      </c>
    </row>
    <row r="31" spans="1:28" x14ac:dyDescent="0.2">
      <c r="A31" s="79">
        <f t="shared" si="6"/>
        <v>43064</v>
      </c>
      <c r="B31" s="7"/>
      <c r="C31" s="7"/>
      <c r="D31" s="7"/>
      <c r="E31" s="7"/>
      <c r="F31" s="7"/>
      <c r="G31" s="7"/>
      <c r="H31" s="85">
        <f t="shared" si="0"/>
        <v>0</v>
      </c>
      <c r="I31" s="49"/>
      <c r="J31" s="9"/>
      <c r="K31" s="9"/>
      <c r="L31" s="9"/>
      <c r="M31" s="9"/>
      <c r="N31" s="9"/>
      <c r="O31" s="39">
        <f t="shared" si="1"/>
        <v>0</v>
      </c>
      <c r="P31" s="50"/>
      <c r="Q31" s="9"/>
      <c r="R31" s="9"/>
      <c r="S31" s="9"/>
      <c r="T31" s="9"/>
      <c r="U31" s="37">
        <f t="shared" si="2"/>
        <v>0</v>
      </c>
      <c r="V31" s="50"/>
      <c r="W31" s="9"/>
      <c r="X31" s="9"/>
      <c r="Y31" s="50"/>
      <c r="Z31" s="37">
        <f t="shared" si="3"/>
        <v>0</v>
      </c>
      <c r="AA31" s="37">
        <f t="shared" si="4"/>
        <v>0</v>
      </c>
      <c r="AB31" s="37">
        <f t="shared" si="5"/>
        <v>0</v>
      </c>
    </row>
    <row r="32" spans="1:28" x14ac:dyDescent="0.2">
      <c r="A32" s="79">
        <f t="shared" si="6"/>
        <v>43065</v>
      </c>
      <c r="B32" s="7"/>
      <c r="C32" s="7"/>
      <c r="D32" s="7"/>
      <c r="E32" s="7"/>
      <c r="F32" s="7"/>
      <c r="G32" s="7"/>
      <c r="H32" s="85">
        <f t="shared" si="0"/>
        <v>0</v>
      </c>
      <c r="I32" s="49"/>
      <c r="J32" s="7"/>
      <c r="K32" s="7"/>
      <c r="L32" s="7"/>
      <c r="M32" s="7"/>
      <c r="N32" s="7"/>
      <c r="O32" s="39">
        <f t="shared" si="1"/>
        <v>0</v>
      </c>
      <c r="P32" s="50"/>
      <c r="Q32" s="7"/>
      <c r="R32" s="7"/>
      <c r="S32" s="7"/>
      <c r="T32" s="9"/>
      <c r="U32" s="37">
        <f t="shared" si="2"/>
        <v>0</v>
      </c>
      <c r="V32" s="50"/>
      <c r="W32" s="9"/>
      <c r="X32" s="9"/>
      <c r="Y32" s="50"/>
      <c r="Z32" s="37">
        <f t="shared" si="3"/>
        <v>0</v>
      </c>
      <c r="AA32" s="37">
        <f t="shared" si="4"/>
        <v>0</v>
      </c>
      <c r="AB32" s="37">
        <f t="shared" si="5"/>
        <v>0</v>
      </c>
    </row>
    <row r="33" spans="1:28" x14ac:dyDescent="0.2">
      <c r="A33" s="79">
        <f t="shared" si="6"/>
        <v>43066</v>
      </c>
      <c r="B33" s="7"/>
      <c r="C33" s="7"/>
      <c r="D33" s="7"/>
      <c r="E33" s="7"/>
      <c r="F33" s="7"/>
      <c r="G33" s="7"/>
      <c r="H33" s="85">
        <f t="shared" si="0"/>
        <v>0</v>
      </c>
      <c r="I33" s="49"/>
      <c r="J33" s="9"/>
      <c r="K33" s="9"/>
      <c r="L33" s="9"/>
      <c r="M33" s="9"/>
      <c r="N33" s="9"/>
      <c r="O33" s="39">
        <f t="shared" si="1"/>
        <v>0</v>
      </c>
      <c r="P33" s="50"/>
      <c r="Q33" s="9"/>
      <c r="R33" s="9"/>
      <c r="S33" s="9"/>
      <c r="T33" s="9"/>
      <c r="U33" s="37">
        <f t="shared" si="2"/>
        <v>0</v>
      </c>
      <c r="V33" s="50"/>
      <c r="W33" s="9"/>
      <c r="X33" s="9"/>
      <c r="Y33" s="50"/>
      <c r="Z33" s="37">
        <f t="shared" si="3"/>
        <v>0</v>
      </c>
      <c r="AA33" s="37">
        <f t="shared" si="4"/>
        <v>0</v>
      </c>
      <c r="AB33" s="37">
        <f t="shared" si="5"/>
        <v>0</v>
      </c>
    </row>
    <row r="34" spans="1:28" x14ac:dyDescent="0.2">
      <c r="A34" s="79">
        <f t="shared" si="6"/>
        <v>43067</v>
      </c>
      <c r="B34" s="7"/>
      <c r="C34" s="7"/>
      <c r="D34" s="7"/>
      <c r="E34" s="7"/>
      <c r="F34" s="7"/>
      <c r="G34" s="7"/>
      <c r="H34" s="85">
        <f t="shared" si="0"/>
        <v>0</v>
      </c>
      <c r="I34" s="49"/>
      <c r="J34" s="9"/>
      <c r="K34" s="9"/>
      <c r="L34" s="9"/>
      <c r="M34" s="9"/>
      <c r="N34" s="9"/>
      <c r="O34" s="39">
        <f t="shared" si="1"/>
        <v>0</v>
      </c>
      <c r="P34" s="50"/>
      <c r="Q34" s="9"/>
      <c r="R34" s="9"/>
      <c r="S34" s="9"/>
      <c r="T34" s="9"/>
      <c r="U34" s="37">
        <f t="shared" si="2"/>
        <v>0</v>
      </c>
      <c r="V34" s="50"/>
      <c r="W34" s="9"/>
      <c r="X34" s="9"/>
      <c r="Y34" s="50"/>
      <c r="Z34" s="37">
        <f t="shared" si="3"/>
        <v>0</v>
      </c>
      <c r="AA34" s="37">
        <f t="shared" si="4"/>
        <v>0</v>
      </c>
      <c r="AB34" s="37">
        <f t="shared" si="5"/>
        <v>0</v>
      </c>
    </row>
    <row r="35" spans="1:28" x14ac:dyDescent="0.2">
      <c r="A35" s="79">
        <f t="shared" si="6"/>
        <v>43068</v>
      </c>
      <c r="B35" s="7"/>
      <c r="C35" s="7"/>
      <c r="D35" s="7"/>
      <c r="E35" s="7"/>
      <c r="F35" s="7"/>
      <c r="G35" s="7"/>
      <c r="H35" s="85">
        <f t="shared" si="0"/>
        <v>0</v>
      </c>
      <c r="I35" s="49"/>
      <c r="J35" s="9"/>
      <c r="K35" s="9"/>
      <c r="L35" s="9"/>
      <c r="M35" s="9"/>
      <c r="N35" s="9"/>
      <c r="O35" s="39">
        <f t="shared" si="1"/>
        <v>0</v>
      </c>
      <c r="P35" s="50"/>
      <c r="Q35" s="9"/>
      <c r="R35" s="9"/>
      <c r="S35" s="9"/>
      <c r="T35" s="9"/>
      <c r="U35" s="37">
        <f t="shared" si="2"/>
        <v>0</v>
      </c>
      <c r="V35" s="50"/>
      <c r="W35" s="9"/>
      <c r="X35" s="9"/>
      <c r="Y35" s="50"/>
      <c r="Z35" s="37">
        <f t="shared" si="3"/>
        <v>0</v>
      </c>
      <c r="AA35" s="37">
        <f t="shared" si="4"/>
        <v>0</v>
      </c>
      <c r="AB35" s="37">
        <f t="shared" si="5"/>
        <v>0</v>
      </c>
    </row>
    <row r="36" spans="1:28" x14ac:dyDescent="0.2">
      <c r="A36" s="79">
        <f>+A35+1</f>
        <v>43069</v>
      </c>
      <c r="B36" s="7"/>
      <c r="C36" s="7"/>
      <c r="D36" s="7"/>
      <c r="E36" s="7"/>
      <c r="F36" s="7"/>
      <c r="G36" s="7"/>
      <c r="H36" s="85">
        <f t="shared" si="0"/>
        <v>0</v>
      </c>
      <c r="I36" s="49"/>
      <c r="J36" s="9"/>
      <c r="K36" s="9"/>
      <c r="L36" s="9"/>
      <c r="M36" s="9"/>
      <c r="N36" s="9"/>
      <c r="O36" s="39">
        <f t="shared" si="1"/>
        <v>0</v>
      </c>
      <c r="P36" s="50"/>
      <c r="Q36" s="9"/>
      <c r="R36" s="9"/>
      <c r="S36" s="9"/>
      <c r="T36" s="9"/>
      <c r="U36" s="37">
        <f t="shared" si="2"/>
        <v>0</v>
      </c>
      <c r="V36" s="50"/>
      <c r="W36" s="9"/>
      <c r="X36" s="9"/>
      <c r="Y36" s="50"/>
      <c r="Z36" s="37">
        <f t="shared" si="3"/>
        <v>0</v>
      </c>
      <c r="AA36" s="37">
        <f t="shared" si="4"/>
        <v>0</v>
      </c>
      <c r="AB36" s="37">
        <f t="shared" si="5"/>
        <v>0</v>
      </c>
    </row>
    <row r="37" spans="1:28" x14ac:dyDescent="0.2">
      <c r="A37" s="80" t="s">
        <v>9</v>
      </c>
      <c r="B37" s="80">
        <f>SUM(B7:B36)</f>
        <v>0</v>
      </c>
      <c r="C37" s="80">
        <f>SUM(C7:C36)</f>
        <v>0</v>
      </c>
      <c r="D37" s="80">
        <f>SUM(D7:D36)</f>
        <v>0</v>
      </c>
      <c r="E37" s="80">
        <f>SUM(E7:E36)</f>
        <v>0</v>
      </c>
      <c r="F37" s="80">
        <f>SUM(F7:F36)</f>
        <v>0</v>
      </c>
      <c r="G37" s="80">
        <f>SUM(G7:G36)</f>
        <v>0</v>
      </c>
      <c r="H37" s="80">
        <f>SUM(H7:H36)</f>
        <v>0</v>
      </c>
      <c r="I37" s="36"/>
      <c r="J37" s="80">
        <f t="shared" ref="J37:O37" si="7">SUM(J7:J36)</f>
        <v>0</v>
      </c>
      <c r="K37" s="80">
        <f t="shared" si="7"/>
        <v>0</v>
      </c>
      <c r="L37" s="80">
        <f t="shared" si="7"/>
        <v>0</v>
      </c>
      <c r="M37" s="80">
        <f t="shared" si="7"/>
        <v>0</v>
      </c>
      <c r="N37" s="80">
        <f t="shared" si="7"/>
        <v>0</v>
      </c>
      <c r="O37" s="80">
        <f t="shared" si="7"/>
        <v>0</v>
      </c>
      <c r="P37" s="38"/>
      <c r="Q37" s="83">
        <f>SUM(Q7:Q36)</f>
        <v>0</v>
      </c>
      <c r="R37" s="83">
        <f>SUM(R7:R36)</f>
        <v>0</v>
      </c>
      <c r="S37" s="83">
        <f>SUM(S7:S36)</f>
        <v>0</v>
      </c>
      <c r="T37" s="83">
        <f>SUM(T7:T36)</f>
        <v>0</v>
      </c>
      <c r="U37" s="83">
        <f>SUM(U7:U36)</f>
        <v>0</v>
      </c>
      <c r="V37" s="38"/>
      <c r="W37" s="83"/>
      <c r="X37" s="83">
        <f>SUM(X7:X36)</f>
        <v>0</v>
      </c>
      <c r="Y37" s="50"/>
      <c r="Z37" s="37">
        <f t="shared" si="3"/>
        <v>0</v>
      </c>
      <c r="AA37" s="90"/>
      <c r="AB37" s="90"/>
    </row>
    <row r="38" spans="1:28" x14ac:dyDescent="0.2">
      <c r="A38" s="81" t="s">
        <v>20</v>
      </c>
      <c r="B38" s="84">
        <f>(B37/1.2)</f>
        <v>0</v>
      </c>
      <c r="C38" s="84">
        <f>(C37/1.1)</f>
        <v>0</v>
      </c>
      <c r="D38" s="84">
        <f>(D37/1.085)</f>
        <v>0</v>
      </c>
      <c r="E38" s="84">
        <f>(E37/1.055)</f>
        <v>0</v>
      </c>
      <c r="F38" s="84">
        <f>(F37/1.021)</f>
        <v>0</v>
      </c>
      <c r="G38" s="84">
        <f>G37</f>
        <v>0</v>
      </c>
      <c r="H38" s="51"/>
      <c r="I38" s="51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4"/>
      <c r="Y38" s="53"/>
      <c r="Z38" s="54"/>
      <c r="AA38" s="53"/>
      <c r="AB38" s="53"/>
    </row>
    <row r="39" spans="1:28" ht="13.5" thickBot="1" x14ac:dyDescent="0.25">
      <c r="A39" s="82" t="s">
        <v>21</v>
      </c>
      <c r="B39" s="84">
        <f>(B38*20%)</f>
        <v>0</v>
      </c>
      <c r="C39" s="84">
        <f>(C38*10%)</f>
        <v>0</v>
      </c>
      <c r="D39" s="84">
        <f>(D38*8.5%)</f>
        <v>0</v>
      </c>
      <c r="E39" s="84">
        <f>(E38*5.5%)</f>
        <v>0</v>
      </c>
      <c r="F39" s="84">
        <f>(F38*2.1%)</f>
        <v>0</v>
      </c>
      <c r="G39" s="84"/>
      <c r="H39" s="51"/>
      <c r="I39" s="51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4"/>
      <c r="Y39" s="53"/>
      <c r="Z39" s="54"/>
      <c r="AA39" s="53"/>
      <c r="AB39" s="53"/>
    </row>
    <row r="40" spans="1:28" ht="12.95" customHeight="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124" t="s">
        <v>22</v>
      </c>
      <c r="AA40" s="126">
        <f>AB36</f>
        <v>0</v>
      </c>
      <c r="AB40" s="53"/>
    </row>
    <row r="41" spans="1:28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5"/>
      <c r="Y41" s="53"/>
      <c r="Z41" s="125"/>
      <c r="AA41" s="127"/>
      <c r="AB41" s="53"/>
    </row>
    <row r="42" spans="1:28" ht="26.25" thickBot="1" x14ac:dyDescent="0.2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4"/>
      <c r="Y42" s="53"/>
      <c r="Z42" s="87" t="s">
        <v>23</v>
      </c>
      <c r="AA42" s="88">
        <f>AA36</f>
        <v>0</v>
      </c>
      <c r="AB42" s="53"/>
    </row>
    <row r="43" spans="1:28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41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6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G46" s="57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</sheetData>
  <sheetProtection sheet="1" objects="1" scenarios="1" selectLockedCells="1"/>
  <mergeCells count="12">
    <mergeCell ref="AA40:AA41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0:Z41"/>
  </mergeCells>
  <conditionalFormatting sqref="AA7:AB36">
    <cfRule type="cellIs" dxfId="1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M103"/>
  <sheetViews>
    <sheetView workbookViewId="0">
      <selection activeCell="I12" sqref="I12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+NOVEMBRE!A7</f>
        <v>43040</v>
      </c>
      <c r="B1" s="106" t="s">
        <v>27</v>
      </c>
      <c r="C1" s="106" t="s">
        <v>28</v>
      </c>
      <c r="D1" s="107" t="s">
        <v>185</v>
      </c>
      <c r="E1" s="106" t="s">
        <v>166</v>
      </c>
      <c r="F1" s="106">
        <v>0</v>
      </c>
      <c r="G1" s="108">
        <f>+NOVEMBRE!L7</f>
        <v>0</v>
      </c>
    </row>
    <row r="2" spans="1:13" ht="15" x14ac:dyDescent="0.25">
      <c r="A2" s="105">
        <f>+NOVEMBRE!A8</f>
        <v>43041</v>
      </c>
      <c r="B2" s="106" t="s">
        <v>27</v>
      </c>
      <c r="C2" s="106" t="s">
        <v>28</v>
      </c>
      <c r="D2" s="107" t="s">
        <v>185</v>
      </c>
      <c r="E2" s="106" t="s">
        <v>166</v>
      </c>
      <c r="F2" s="106">
        <v>0</v>
      </c>
      <c r="G2" s="108">
        <f>+NOVEMBRE!L8</f>
        <v>0</v>
      </c>
    </row>
    <row r="3" spans="1:13" ht="15" x14ac:dyDescent="0.25">
      <c r="A3" s="105">
        <f>+NOVEMBRE!A9</f>
        <v>43042</v>
      </c>
      <c r="B3" s="106" t="s">
        <v>27</v>
      </c>
      <c r="C3" s="106" t="s">
        <v>28</v>
      </c>
      <c r="D3" s="107" t="s">
        <v>185</v>
      </c>
      <c r="E3" s="106" t="s">
        <v>166</v>
      </c>
      <c r="F3" s="106">
        <v>0</v>
      </c>
      <c r="G3" s="108">
        <f>+NOVEMBRE!L9</f>
        <v>0</v>
      </c>
      <c r="J3" s="104" t="s">
        <v>75</v>
      </c>
    </row>
    <row r="4" spans="1:13" ht="15" x14ac:dyDescent="0.25">
      <c r="A4" s="105">
        <f>+NOVEMBRE!A10</f>
        <v>43043</v>
      </c>
      <c r="B4" s="106" t="s">
        <v>27</v>
      </c>
      <c r="C4" s="106" t="s">
        <v>28</v>
      </c>
      <c r="D4" s="107" t="s">
        <v>185</v>
      </c>
      <c r="E4" s="106" t="s">
        <v>166</v>
      </c>
      <c r="F4" s="106">
        <v>0</v>
      </c>
      <c r="G4" s="108">
        <f>+NOVEMBRE!L10</f>
        <v>0</v>
      </c>
    </row>
    <row r="5" spans="1:13" ht="15" x14ac:dyDescent="0.25">
      <c r="A5" s="105">
        <f>+NOVEMBRE!A11</f>
        <v>43044</v>
      </c>
      <c r="B5" s="106" t="s">
        <v>27</v>
      </c>
      <c r="C5" s="106" t="s">
        <v>28</v>
      </c>
      <c r="D5" s="107" t="s">
        <v>185</v>
      </c>
      <c r="E5" s="106" t="s">
        <v>166</v>
      </c>
      <c r="F5" s="106">
        <v>0</v>
      </c>
      <c r="G5" s="108">
        <f>+NOVEMBRE!L11</f>
        <v>0</v>
      </c>
      <c r="J5" t="s">
        <v>76</v>
      </c>
      <c r="K5" s="101">
        <f>+SUM(F:F)</f>
        <v>0</v>
      </c>
    </row>
    <row r="6" spans="1:13" ht="15" x14ac:dyDescent="0.25">
      <c r="A6" s="105">
        <f>+NOVEMBRE!A12</f>
        <v>43045</v>
      </c>
      <c r="B6" s="106" t="s">
        <v>27</v>
      </c>
      <c r="C6" s="106" t="s">
        <v>28</v>
      </c>
      <c r="D6" s="107" t="s">
        <v>185</v>
      </c>
      <c r="E6" s="106" t="s">
        <v>166</v>
      </c>
      <c r="F6" s="106">
        <v>0</v>
      </c>
      <c r="G6" s="108">
        <f>+NOVEMBRE!L12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+NOVEMBRE!A13</f>
        <v>43046</v>
      </c>
      <c r="B7" s="106" t="s">
        <v>27</v>
      </c>
      <c r="C7" s="106" t="s">
        <v>28</v>
      </c>
      <c r="D7" s="107" t="s">
        <v>185</v>
      </c>
      <c r="E7" s="106" t="s">
        <v>166</v>
      </c>
      <c r="F7" s="106">
        <v>0</v>
      </c>
      <c r="G7" s="108">
        <f>+NOVEMBRE!L13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+NOVEMBRE!A14</f>
        <v>43047</v>
      </c>
      <c r="B8" s="106" t="s">
        <v>27</v>
      </c>
      <c r="C8" s="106" t="s">
        <v>28</v>
      </c>
      <c r="D8" s="107" t="s">
        <v>185</v>
      </c>
      <c r="E8" s="106" t="s">
        <v>166</v>
      </c>
      <c r="F8" s="106">
        <v>0</v>
      </c>
      <c r="G8" s="108">
        <f>+NOVEMBRE!L14</f>
        <v>0</v>
      </c>
    </row>
    <row r="9" spans="1:13" ht="15" x14ac:dyDescent="0.25">
      <c r="A9" s="105">
        <f>+NOVEMBRE!A15</f>
        <v>43048</v>
      </c>
      <c r="B9" s="106" t="s">
        <v>27</v>
      </c>
      <c r="C9" s="106" t="s">
        <v>28</v>
      </c>
      <c r="D9" s="107" t="s">
        <v>185</v>
      </c>
      <c r="E9" s="106" t="s">
        <v>166</v>
      </c>
      <c r="F9" s="106">
        <v>0</v>
      </c>
      <c r="G9" s="108">
        <f>+NOVEMBRE!L15</f>
        <v>0</v>
      </c>
    </row>
    <row r="10" spans="1:13" ht="15" x14ac:dyDescent="0.25">
      <c r="A10" s="105">
        <f>+NOVEMBRE!A16</f>
        <v>43049</v>
      </c>
      <c r="B10" s="106" t="s">
        <v>27</v>
      </c>
      <c r="C10" s="106" t="s">
        <v>28</v>
      </c>
      <c r="D10" s="107" t="s">
        <v>185</v>
      </c>
      <c r="E10" s="106" t="s">
        <v>166</v>
      </c>
      <c r="F10" s="106">
        <v>0</v>
      </c>
      <c r="G10" s="108">
        <f>+NOVEMBRE!L16</f>
        <v>0</v>
      </c>
    </row>
    <row r="11" spans="1:13" ht="15" x14ac:dyDescent="0.25">
      <c r="A11" s="105">
        <f>+NOVEMBRE!A17</f>
        <v>43050</v>
      </c>
      <c r="B11" s="106" t="s">
        <v>27</v>
      </c>
      <c r="C11" s="106" t="s">
        <v>28</v>
      </c>
      <c r="D11" s="107" t="s">
        <v>185</v>
      </c>
      <c r="E11" s="106" t="s">
        <v>166</v>
      </c>
      <c r="F11" s="106">
        <v>0</v>
      </c>
      <c r="G11" s="108">
        <f>+NOVEMBRE!L17</f>
        <v>0</v>
      </c>
    </row>
    <row r="12" spans="1:13" ht="15" x14ac:dyDescent="0.25">
      <c r="A12" s="105">
        <f>+NOVEMBRE!A18</f>
        <v>43051</v>
      </c>
      <c r="B12" s="106" t="s">
        <v>27</v>
      </c>
      <c r="C12" s="106" t="s">
        <v>28</v>
      </c>
      <c r="D12" s="107" t="s">
        <v>185</v>
      </c>
      <c r="E12" s="106" t="s">
        <v>166</v>
      </c>
      <c r="F12" s="106">
        <v>0</v>
      </c>
      <c r="G12" s="108">
        <f>+NOVEMBRE!L18</f>
        <v>0</v>
      </c>
    </row>
    <row r="13" spans="1:13" ht="15" x14ac:dyDescent="0.25">
      <c r="A13" s="105">
        <f>+NOVEMBRE!A19</f>
        <v>43052</v>
      </c>
      <c r="B13" s="106" t="s">
        <v>27</v>
      </c>
      <c r="C13" s="106" t="s">
        <v>28</v>
      </c>
      <c r="D13" s="107" t="s">
        <v>185</v>
      </c>
      <c r="E13" s="106" t="s">
        <v>166</v>
      </c>
      <c r="F13" s="106">
        <v>0</v>
      </c>
      <c r="G13" s="108">
        <f>+NOVEMBRE!L19</f>
        <v>0</v>
      </c>
    </row>
    <row r="14" spans="1:13" ht="15" x14ac:dyDescent="0.25">
      <c r="A14" s="105">
        <f>+NOVEMBRE!A20</f>
        <v>43053</v>
      </c>
      <c r="B14" s="106" t="s">
        <v>27</v>
      </c>
      <c r="C14" s="106" t="s">
        <v>28</v>
      </c>
      <c r="D14" s="107" t="s">
        <v>185</v>
      </c>
      <c r="E14" s="106" t="s">
        <v>166</v>
      </c>
      <c r="F14" s="106">
        <v>0</v>
      </c>
      <c r="G14" s="108">
        <f>+NOVEMBRE!L20</f>
        <v>0</v>
      </c>
    </row>
    <row r="15" spans="1:13" ht="15" x14ac:dyDescent="0.25">
      <c r="A15" s="105">
        <f>+NOVEMBRE!A21</f>
        <v>43054</v>
      </c>
      <c r="B15" s="106" t="s">
        <v>27</v>
      </c>
      <c r="C15" s="106" t="s">
        <v>28</v>
      </c>
      <c r="D15" s="107" t="s">
        <v>185</v>
      </c>
      <c r="E15" s="106" t="s">
        <v>166</v>
      </c>
      <c r="F15" s="106">
        <v>0</v>
      </c>
      <c r="G15" s="108">
        <f>+NOVEMBRE!L21</f>
        <v>0</v>
      </c>
    </row>
    <row r="16" spans="1:13" ht="15" x14ac:dyDescent="0.25">
      <c r="A16" s="105">
        <f>+NOVEMBRE!A22</f>
        <v>43055</v>
      </c>
      <c r="B16" s="106" t="s">
        <v>27</v>
      </c>
      <c r="C16" s="106" t="s">
        <v>28</v>
      </c>
      <c r="D16" s="107" t="s">
        <v>185</v>
      </c>
      <c r="E16" s="106" t="s">
        <v>166</v>
      </c>
      <c r="F16" s="106">
        <v>0</v>
      </c>
      <c r="G16" s="108">
        <f>+NOVEMBRE!L22</f>
        <v>0</v>
      </c>
    </row>
    <row r="17" spans="1:11" ht="15" x14ac:dyDescent="0.25">
      <c r="A17" s="105">
        <f>+NOVEMBRE!A23</f>
        <v>43056</v>
      </c>
      <c r="B17" s="106" t="s">
        <v>27</v>
      </c>
      <c r="C17" s="106" t="s">
        <v>28</v>
      </c>
      <c r="D17" s="107" t="s">
        <v>185</v>
      </c>
      <c r="E17" s="106" t="s">
        <v>166</v>
      </c>
      <c r="F17" s="106">
        <v>0</v>
      </c>
      <c r="G17" s="108">
        <f>+NOVEMBRE!L23</f>
        <v>0</v>
      </c>
      <c r="K17"/>
    </row>
    <row r="18" spans="1:11" ht="15" x14ac:dyDescent="0.25">
      <c r="A18" s="105">
        <f>+NOVEMBRE!A24</f>
        <v>43057</v>
      </c>
      <c r="B18" s="106" t="s">
        <v>27</v>
      </c>
      <c r="C18" s="106" t="s">
        <v>28</v>
      </c>
      <c r="D18" s="107" t="s">
        <v>185</v>
      </c>
      <c r="E18" s="106" t="s">
        <v>166</v>
      </c>
      <c r="F18" s="106">
        <v>0</v>
      </c>
      <c r="G18" s="108">
        <f>+NOVEMBRE!L24</f>
        <v>0</v>
      </c>
      <c r="K18"/>
    </row>
    <row r="19" spans="1:11" ht="15" x14ac:dyDescent="0.25">
      <c r="A19" s="105">
        <f>+NOVEMBRE!A25</f>
        <v>43058</v>
      </c>
      <c r="B19" s="106" t="s">
        <v>27</v>
      </c>
      <c r="C19" s="106" t="s">
        <v>28</v>
      </c>
      <c r="D19" s="107" t="s">
        <v>185</v>
      </c>
      <c r="E19" s="106" t="s">
        <v>166</v>
      </c>
      <c r="F19" s="106">
        <v>0</v>
      </c>
      <c r="G19" s="108">
        <f>+NOVEMBRE!L25</f>
        <v>0</v>
      </c>
      <c r="K19"/>
    </row>
    <row r="20" spans="1:11" ht="15" x14ac:dyDescent="0.25">
      <c r="A20" s="105">
        <f>+NOVEMBRE!A26</f>
        <v>43059</v>
      </c>
      <c r="B20" s="106" t="s">
        <v>27</v>
      </c>
      <c r="C20" s="106" t="s">
        <v>28</v>
      </c>
      <c r="D20" s="107" t="s">
        <v>185</v>
      </c>
      <c r="E20" s="106" t="s">
        <v>166</v>
      </c>
      <c r="F20" s="106">
        <v>0</v>
      </c>
      <c r="G20" s="108">
        <f>+NOVEMBRE!L26</f>
        <v>0</v>
      </c>
      <c r="K20"/>
    </row>
    <row r="21" spans="1:11" ht="15" x14ac:dyDescent="0.25">
      <c r="A21" s="105">
        <f>+NOVEMBRE!A27</f>
        <v>43060</v>
      </c>
      <c r="B21" s="106" t="s">
        <v>27</v>
      </c>
      <c r="C21" s="106" t="s">
        <v>28</v>
      </c>
      <c r="D21" s="107" t="s">
        <v>185</v>
      </c>
      <c r="E21" s="106" t="s">
        <v>166</v>
      </c>
      <c r="F21" s="106">
        <v>0</v>
      </c>
      <c r="G21" s="108">
        <f>+NOVEMBRE!L27</f>
        <v>0</v>
      </c>
      <c r="K21"/>
    </row>
    <row r="22" spans="1:11" ht="15" x14ac:dyDescent="0.25">
      <c r="A22" s="105">
        <f>+NOVEMBRE!A28</f>
        <v>43061</v>
      </c>
      <c r="B22" s="106" t="s">
        <v>27</v>
      </c>
      <c r="C22" s="106" t="s">
        <v>28</v>
      </c>
      <c r="D22" s="107" t="s">
        <v>185</v>
      </c>
      <c r="E22" s="106" t="s">
        <v>166</v>
      </c>
      <c r="F22" s="106">
        <v>0</v>
      </c>
      <c r="G22" s="108">
        <f>+NOVEMBRE!L28</f>
        <v>0</v>
      </c>
      <c r="K22"/>
    </row>
    <row r="23" spans="1:11" ht="15" x14ac:dyDescent="0.25">
      <c r="A23" s="105">
        <f>+NOVEMBRE!A29</f>
        <v>43062</v>
      </c>
      <c r="B23" s="106" t="s">
        <v>27</v>
      </c>
      <c r="C23" s="106" t="s">
        <v>28</v>
      </c>
      <c r="D23" s="107" t="s">
        <v>185</v>
      </c>
      <c r="E23" s="106" t="s">
        <v>166</v>
      </c>
      <c r="F23" s="106">
        <v>0</v>
      </c>
      <c r="G23" s="108">
        <f>+NOVEMBRE!L29</f>
        <v>0</v>
      </c>
      <c r="K23"/>
    </row>
    <row r="24" spans="1:11" ht="15" x14ac:dyDescent="0.25">
      <c r="A24" s="105">
        <f>+NOVEMBRE!A30</f>
        <v>43063</v>
      </c>
      <c r="B24" s="106" t="s">
        <v>27</v>
      </c>
      <c r="C24" s="106" t="s">
        <v>28</v>
      </c>
      <c r="D24" s="107" t="s">
        <v>185</v>
      </c>
      <c r="E24" s="106" t="s">
        <v>166</v>
      </c>
      <c r="F24" s="106">
        <v>0</v>
      </c>
      <c r="G24" s="108">
        <f>+NOVEMBRE!L30</f>
        <v>0</v>
      </c>
      <c r="K24"/>
    </row>
    <row r="25" spans="1:11" ht="15" x14ac:dyDescent="0.25">
      <c r="A25" s="105">
        <f>+NOVEMBRE!A31</f>
        <v>43064</v>
      </c>
      <c r="B25" s="106" t="s">
        <v>27</v>
      </c>
      <c r="C25" s="106" t="s">
        <v>28</v>
      </c>
      <c r="D25" s="107" t="s">
        <v>185</v>
      </c>
      <c r="E25" s="106" t="s">
        <v>166</v>
      </c>
      <c r="F25" s="106">
        <v>0</v>
      </c>
      <c r="G25" s="108">
        <f>+NOVEMBRE!L31</f>
        <v>0</v>
      </c>
      <c r="K25"/>
    </row>
    <row r="26" spans="1:11" ht="15" x14ac:dyDescent="0.25">
      <c r="A26" s="105">
        <f>+NOVEMBRE!A32</f>
        <v>43065</v>
      </c>
      <c r="B26" s="106" t="s">
        <v>27</v>
      </c>
      <c r="C26" s="106" t="s">
        <v>28</v>
      </c>
      <c r="D26" s="107" t="s">
        <v>185</v>
      </c>
      <c r="E26" s="106" t="s">
        <v>166</v>
      </c>
      <c r="F26" s="106">
        <v>0</v>
      </c>
      <c r="G26" s="108">
        <f>+NOVEMBRE!L32</f>
        <v>0</v>
      </c>
      <c r="K26"/>
    </row>
    <row r="27" spans="1:11" ht="15" x14ac:dyDescent="0.25">
      <c r="A27" s="105">
        <f>+NOVEMBRE!A33</f>
        <v>43066</v>
      </c>
      <c r="B27" s="106" t="s">
        <v>27</v>
      </c>
      <c r="C27" s="106" t="s">
        <v>28</v>
      </c>
      <c r="D27" s="107" t="s">
        <v>185</v>
      </c>
      <c r="E27" s="106" t="s">
        <v>166</v>
      </c>
      <c r="F27" s="106">
        <v>0</v>
      </c>
      <c r="G27" s="108">
        <f>+NOVEMBRE!L33</f>
        <v>0</v>
      </c>
      <c r="K27"/>
    </row>
    <row r="28" spans="1:11" ht="15" x14ac:dyDescent="0.25">
      <c r="A28" s="105">
        <f>+NOVEMBRE!A34</f>
        <v>43067</v>
      </c>
      <c r="B28" s="106" t="s">
        <v>27</v>
      </c>
      <c r="C28" s="106" t="s">
        <v>28</v>
      </c>
      <c r="D28" s="107" t="s">
        <v>185</v>
      </c>
      <c r="E28" s="106" t="s">
        <v>166</v>
      </c>
      <c r="F28" s="106">
        <v>0</v>
      </c>
      <c r="G28" s="108">
        <f>+NOVEMBRE!L34</f>
        <v>0</v>
      </c>
      <c r="K28"/>
    </row>
    <row r="29" spans="1:11" ht="15" x14ac:dyDescent="0.25">
      <c r="A29" s="105">
        <f>+NOVEMBRE!A35</f>
        <v>43068</v>
      </c>
      <c r="B29" s="106" t="s">
        <v>27</v>
      </c>
      <c r="C29" s="106" t="s">
        <v>28</v>
      </c>
      <c r="D29" s="107" t="s">
        <v>185</v>
      </c>
      <c r="E29" s="106" t="s">
        <v>166</v>
      </c>
      <c r="F29" s="106">
        <v>0</v>
      </c>
      <c r="G29" s="108">
        <f>+NOVEMBRE!L35</f>
        <v>0</v>
      </c>
      <c r="K29"/>
    </row>
    <row r="30" spans="1:11" ht="15" x14ac:dyDescent="0.25">
      <c r="A30" s="105">
        <f>+NOVEMBRE!A36</f>
        <v>43069</v>
      </c>
      <c r="B30" s="106" t="s">
        <v>27</v>
      </c>
      <c r="C30" s="106" t="s">
        <v>28</v>
      </c>
      <c r="D30" s="107" t="s">
        <v>185</v>
      </c>
      <c r="E30" s="106" t="s">
        <v>166</v>
      </c>
      <c r="F30" s="106">
        <v>0</v>
      </c>
      <c r="G30" s="108">
        <f>+NOVEMBRE!L36</f>
        <v>0</v>
      </c>
      <c r="K30"/>
    </row>
    <row r="31" spans="1:11" ht="15" x14ac:dyDescent="0.25">
      <c r="A31" s="105">
        <f>+NOVEMBRE!A7</f>
        <v>43040</v>
      </c>
      <c r="B31" s="106" t="s">
        <v>27</v>
      </c>
      <c r="C31" s="106">
        <v>580</v>
      </c>
      <c r="D31" s="107" t="s">
        <v>185</v>
      </c>
      <c r="E31" s="106" t="s">
        <v>45</v>
      </c>
      <c r="F31" s="108">
        <f>+NOVEMBRE!S7</f>
        <v>0</v>
      </c>
      <c r="G31" s="108">
        <f>+NOVEMBRE!L41</f>
        <v>0</v>
      </c>
      <c r="K31"/>
    </row>
    <row r="32" spans="1:11" ht="15" x14ac:dyDescent="0.25">
      <c r="A32" s="105">
        <f>+NOVEMBRE!A8</f>
        <v>43041</v>
      </c>
      <c r="B32" s="106" t="s">
        <v>27</v>
      </c>
      <c r="C32" s="106">
        <v>580</v>
      </c>
      <c r="D32" s="107" t="s">
        <v>185</v>
      </c>
      <c r="E32" s="106" t="s">
        <v>45</v>
      </c>
      <c r="F32" s="108">
        <f>+NOVEMBRE!S8</f>
        <v>0</v>
      </c>
      <c r="G32" s="108">
        <f>+NOVEMBRE!L42</f>
        <v>0</v>
      </c>
      <c r="K32"/>
    </row>
    <row r="33" spans="1:11" ht="15" x14ac:dyDescent="0.25">
      <c r="A33" s="105">
        <f>+NOVEMBRE!A9</f>
        <v>43042</v>
      </c>
      <c r="B33" s="106" t="s">
        <v>27</v>
      </c>
      <c r="C33" s="106">
        <v>580</v>
      </c>
      <c r="D33" s="107" t="s">
        <v>185</v>
      </c>
      <c r="E33" s="106" t="s">
        <v>45</v>
      </c>
      <c r="F33" s="108">
        <f>+NOVEMBRE!S9</f>
        <v>0</v>
      </c>
      <c r="G33" s="108">
        <f>+NOVEMBRE!L43</f>
        <v>0</v>
      </c>
      <c r="K33"/>
    </row>
    <row r="34" spans="1:11" ht="15" x14ac:dyDescent="0.25">
      <c r="A34" s="105">
        <f>+NOVEMBRE!A10</f>
        <v>43043</v>
      </c>
      <c r="B34" s="106" t="s">
        <v>27</v>
      </c>
      <c r="C34" s="106">
        <v>580</v>
      </c>
      <c r="D34" s="107" t="s">
        <v>185</v>
      </c>
      <c r="E34" s="106" t="s">
        <v>45</v>
      </c>
      <c r="F34" s="108">
        <f>+NOVEMBRE!S10</f>
        <v>0</v>
      </c>
      <c r="G34" s="108">
        <f>+NOVEMBRE!L44</f>
        <v>0</v>
      </c>
      <c r="K34"/>
    </row>
    <row r="35" spans="1:11" ht="15" x14ac:dyDescent="0.25">
      <c r="A35" s="105">
        <f>+NOVEMBRE!A11</f>
        <v>43044</v>
      </c>
      <c r="B35" s="106" t="s">
        <v>27</v>
      </c>
      <c r="C35" s="106">
        <v>580</v>
      </c>
      <c r="D35" s="107" t="s">
        <v>185</v>
      </c>
      <c r="E35" s="106" t="s">
        <v>45</v>
      </c>
      <c r="F35" s="108">
        <f>+NOVEMBRE!S11</f>
        <v>0</v>
      </c>
      <c r="G35" s="108">
        <f>+NOVEMBRE!L45</f>
        <v>0</v>
      </c>
      <c r="K35"/>
    </row>
    <row r="36" spans="1:11" ht="15" x14ac:dyDescent="0.25">
      <c r="A36" s="105">
        <f>+NOVEMBRE!A12</f>
        <v>43045</v>
      </c>
      <c r="B36" s="106" t="s">
        <v>27</v>
      </c>
      <c r="C36" s="106">
        <v>580</v>
      </c>
      <c r="D36" s="107" t="s">
        <v>185</v>
      </c>
      <c r="E36" s="106" t="s">
        <v>45</v>
      </c>
      <c r="F36" s="108">
        <f>+NOVEMBRE!S12</f>
        <v>0</v>
      </c>
      <c r="G36" s="108">
        <f>+NOVEMBRE!L46</f>
        <v>0</v>
      </c>
      <c r="K36"/>
    </row>
    <row r="37" spans="1:11" ht="15" x14ac:dyDescent="0.25">
      <c r="A37" s="105">
        <f>+NOVEMBRE!A13</f>
        <v>43046</v>
      </c>
      <c r="B37" s="106" t="s">
        <v>27</v>
      </c>
      <c r="C37" s="106">
        <v>580</v>
      </c>
      <c r="D37" s="107" t="s">
        <v>185</v>
      </c>
      <c r="E37" s="106" t="s">
        <v>45</v>
      </c>
      <c r="F37" s="108">
        <f>+NOVEMBRE!S13</f>
        <v>0</v>
      </c>
      <c r="G37" s="108">
        <f>+NOVEMBRE!L47</f>
        <v>0</v>
      </c>
      <c r="K37"/>
    </row>
    <row r="38" spans="1:11" ht="15" x14ac:dyDescent="0.25">
      <c r="A38" s="105">
        <f>+NOVEMBRE!A14</f>
        <v>43047</v>
      </c>
      <c r="B38" s="106" t="s">
        <v>27</v>
      </c>
      <c r="C38" s="106">
        <v>580</v>
      </c>
      <c r="D38" s="107" t="s">
        <v>185</v>
      </c>
      <c r="E38" s="106" t="s">
        <v>45</v>
      </c>
      <c r="F38" s="108">
        <f>+NOVEMBRE!S14</f>
        <v>0</v>
      </c>
      <c r="G38" s="108">
        <f>+NOVEMBRE!L48</f>
        <v>0</v>
      </c>
      <c r="K38"/>
    </row>
    <row r="39" spans="1:11" ht="15" x14ac:dyDescent="0.25">
      <c r="A39" s="105">
        <f>+NOVEMBRE!A15</f>
        <v>43048</v>
      </c>
      <c r="B39" s="106" t="s">
        <v>27</v>
      </c>
      <c r="C39" s="106">
        <v>580</v>
      </c>
      <c r="D39" s="107" t="s">
        <v>185</v>
      </c>
      <c r="E39" s="106" t="s">
        <v>45</v>
      </c>
      <c r="F39" s="108">
        <f>+NOVEMBRE!S15</f>
        <v>0</v>
      </c>
      <c r="G39" s="108">
        <f>+NOVEMBRE!L49</f>
        <v>0</v>
      </c>
      <c r="K39"/>
    </row>
    <row r="40" spans="1:11" ht="15" x14ac:dyDescent="0.25">
      <c r="A40" s="105">
        <f>+NOVEMBRE!A16</f>
        <v>43049</v>
      </c>
      <c r="B40" s="106" t="s">
        <v>27</v>
      </c>
      <c r="C40" s="106">
        <v>580</v>
      </c>
      <c r="D40" s="107" t="s">
        <v>185</v>
      </c>
      <c r="E40" s="106" t="s">
        <v>45</v>
      </c>
      <c r="F40" s="108">
        <f>+NOVEMBRE!S16</f>
        <v>0</v>
      </c>
      <c r="G40" s="108">
        <f>+NOVEMBRE!L50</f>
        <v>0</v>
      </c>
      <c r="K40"/>
    </row>
    <row r="41" spans="1:11" ht="15" x14ac:dyDescent="0.25">
      <c r="A41" s="105">
        <f>+NOVEMBRE!A17</f>
        <v>43050</v>
      </c>
      <c r="B41" s="106" t="s">
        <v>27</v>
      </c>
      <c r="C41" s="106">
        <v>580</v>
      </c>
      <c r="D41" s="107" t="s">
        <v>185</v>
      </c>
      <c r="E41" s="106" t="s">
        <v>45</v>
      </c>
      <c r="F41" s="108">
        <f>+NOVEMBRE!S17</f>
        <v>0</v>
      </c>
      <c r="G41" s="108">
        <f>+NOVEMBRE!L51</f>
        <v>0</v>
      </c>
      <c r="K41"/>
    </row>
    <row r="42" spans="1:11" ht="15" x14ac:dyDescent="0.25">
      <c r="A42" s="105">
        <f>+NOVEMBRE!A18</f>
        <v>43051</v>
      </c>
      <c r="B42" s="106" t="s">
        <v>27</v>
      </c>
      <c r="C42" s="106">
        <v>580</v>
      </c>
      <c r="D42" s="107" t="s">
        <v>185</v>
      </c>
      <c r="E42" s="106" t="s">
        <v>45</v>
      </c>
      <c r="F42" s="108">
        <f>+NOVEMBRE!S18</f>
        <v>0</v>
      </c>
      <c r="G42" s="108">
        <f>+NOVEMBRE!L52</f>
        <v>0</v>
      </c>
      <c r="K42"/>
    </row>
    <row r="43" spans="1:11" ht="15" x14ac:dyDescent="0.25">
      <c r="A43" s="105">
        <f>+NOVEMBRE!A19</f>
        <v>43052</v>
      </c>
      <c r="B43" s="106" t="s">
        <v>27</v>
      </c>
      <c r="C43" s="106">
        <v>580</v>
      </c>
      <c r="D43" s="107" t="s">
        <v>185</v>
      </c>
      <c r="E43" s="106" t="s">
        <v>45</v>
      </c>
      <c r="F43" s="108">
        <f>+NOVEMBRE!S19</f>
        <v>0</v>
      </c>
      <c r="G43" s="108">
        <f>+NOVEMBRE!L53</f>
        <v>0</v>
      </c>
      <c r="K43"/>
    </row>
    <row r="44" spans="1:11" ht="15" x14ac:dyDescent="0.25">
      <c r="A44" s="105">
        <f>+NOVEMBRE!A20</f>
        <v>43053</v>
      </c>
      <c r="B44" s="106" t="s">
        <v>27</v>
      </c>
      <c r="C44" s="106">
        <v>580</v>
      </c>
      <c r="D44" s="107" t="s">
        <v>185</v>
      </c>
      <c r="E44" s="106" t="s">
        <v>45</v>
      </c>
      <c r="F44" s="108">
        <f>+NOVEMBRE!S20</f>
        <v>0</v>
      </c>
      <c r="G44" s="108">
        <f>+NOVEMBRE!L54</f>
        <v>0</v>
      </c>
      <c r="K44"/>
    </row>
    <row r="45" spans="1:11" ht="15" x14ac:dyDescent="0.25">
      <c r="A45" s="105">
        <f>+NOVEMBRE!A21</f>
        <v>43054</v>
      </c>
      <c r="B45" s="106" t="s">
        <v>27</v>
      </c>
      <c r="C45" s="106">
        <v>580</v>
      </c>
      <c r="D45" s="107" t="s">
        <v>185</v>
      </c>
      <c r="E45" s="106" t="s">
        <v>45</v>
      </c>
      <c r="F45" s="108">
        <f>+NOVEMBRE!S21</f>
        <v>0</v>
      </c>
      <c r="G45" s="108">
        <f>+NOVEMBRE!L55</f>
        <v>0</v>
      </c>
      <c r="K45"/>
    </row>
    <row r="46" spans="1:11" ht="15" x14ac:dyDescent="0.25">
      <c r="A46" s="105">
        <f>+NOVEMBRE!A22</f>
        <v>43055</v>
      </c>
      <c r="B46" s="106" t="s">
        <v>27</v>
      </c>
      <c r="C46" s="106">
        <v>580</v>
      </c>
      <c r="D46" s="107" t="s">
        <v>185</v>
      </c>
      <c r="E46" s="106" t="s">
        <v>45</v>
      </c>
      <c r="F46" s="108">
        <f>+NOVEMBRE!S22</f>
        <v>0</v>
      </c>
      <c r="G46" s="108">
        <f>+NOVEMBRE!L56</f>
        <v>0</v>
      </c>
      <c r="K46"/>
    </row>
    <row r="47" spans="1:11" ht="15" x14ac:dyDescent="0.25">
      <c r="A47" s="105">
        <f>+NOVEMBRE!A23</f>
        <v>43056</v>
      </c>
      <c r="B47" s="106" t="s">
        <v>27</v>
      </c>
      <c r="C47" s="106">
        <v>580</v>
      </c>
      <c r="D47" s="107" t="s">
        <v>185</v>
      </c>
      <c r="E47" s="106" t="s">
        <v>45</v>
      </c>
      <c r="F47" s="108">
        <f>+NOVEMBRE!S23</f>
        <v>0</v>
      </c>
      <c r="G47" s="108">
        <f>+NOVEMBRE!L57</f>
        <v>0</v>
      </c>
      <c r="K47"/>
    </row>
    <row r="48" spans="1:11" ht="15" x14ac:dyDescent="0.25">
      <c r="A48" s="105">
        <f>+NOVEMBRE!A24</f>
        <v>43057</v>
      </c>
      <c r="B48" s="106" t="s">
        <v>27</v>
      </c>
      <c r="C48" s="106">
        <v>580</v>
      </c>
      <c r="D48" s="107" t="s">
        <v>185</v>
      </c>
      <c r="E48" s="106" t="s">
        <v>45</v>
      </c>
      <c r="F48" s="108">
        <f>+NOVEMBRE!S24</f>
        <v>0</v>
      </c>
      <c r="G48" s="108">
        <f>+NOVEMBRE!L58</f>
        <v>0</v>
      </c>
      <c r="K48"/>
    </row>
    <row r="49" spans="1:11" ht="15" x14ac:dyDescent="0.25">
      <c r="A49" s="105">
        <f>+NOVEMBRE!A25</f>
        <v>43058</v>
      </c>
      <c r="B49" s="106" t="s">
        <v>27</v>
      </c>
      <c r="C49" s="106">
        <v>580</v>
      </c>
      <c r="D49" s="107" t="s">
        <v>185</v>
      </c>
      <c r="E49" s="106" t="s">
        <v>45</v>
      </c>
      <c r="F49" s="108">
        <f>+NOVEMBRE!S25</f>
        <v>0</v>
      </c>
      <c r="G49" s="108">
        <f>+NOVEMBRE!L59</f>
        <v>0</v>
      </c>
      <c r="K49"/>
    </row>
    <row r="50" spans="1:11" ht="15" x14ac:dyDescent="0.25">
      <c r="A50" s="105">
        <f>+NOVEMBRE!A26</f>
        <v>43059</v>
      </c>
      <c r="B50" s="106" t="s">
        <v>27</v>
      </c>
      <c r="C50" s="106">
        <v>580</v>
      </c>
      <c r="D50" s="107" t="s">
        <v>185</v>
      </c>
      <c r="E50" s="106" t="s">
        <v>45</v>
      </c>
      <c r="F50" s="108">
        <f>+NOVEMBRE!S26</f>
        <v>0</v>
      </c>
      <c r="G50" s="108">
        <f>+NOVEMBRE!L60</f>
        <v>0</v>
      </c>
      <c r="K50"/>
    </row>
    <row r="51" spans="1:11" ht="15" x14ac:dyDescent="0.25">
      <c r="A51" s="105">
        <f>+NOVEMBRE!A27</f>
        <v>43060</v>
      </c>
      <c r="B51" s="106" t="s">
        <v>27</v>
      </c>
      <c r="C51" s="106">
        <v>580</v>
      </c>
      <c r="D51" s="107" t="s">
        <v>185</v>
      </c>
      <c r="E51" s="106" t="s">
        <v>45</v>
      </c>
      <c r="F51" s="108">
        <f>+NOVEMBRE!S27</f>
        <v>0</v>
      </c>
      <c r="G51" s="108">
        <f>+NOVEMBRE!L61</f>
        <v>0</v>
      </c>
      <c r="K51"/>
    </row>
    <row r="52" spans="1:11" ht="15" x14ac:dyDescent="0.25">
      <c r="A52" s="105">
        <f>+NOVEMBRE!A28</f>
        <v>43061</v>
      </c>
      <c r="B52" s="106" t="s">
        <v>27</v>
      </c>
      <c r="C52" s="106">
        <v>580</v>
      </c>
      <c r="D52" s="107" t="s">
        <v>185</v>
      </c>
      <c r="E52" s="106" t="s">
        <v>45</v>
      </c>
      <c r="F52" s="108">
        <f>+NOVEMBRE!S28</f>
        <v>0</v>
      </c>
      <c r="G52" s="108">
        <f>+NOVEMBRE!L62</f>
        <v>0</v>
      </c>
      <c r="K52"/>
    </row>
    <row r="53" spans="1:11" ht="15" x14ac:dyDescent="0.25">
      <c r="A53" s="105">
        <f>+NOVEMBRE!A29</f>
        <v>43062</v>
      </c>
      <c r="B53" s="106" t="s">
        <v>27</v>
      </c>
      <c r="C53" s="106">
        <v>580</v>
      </c>
      <c r="D53" s="107" t="s">
        <v>185</v>
      </c>
      <c r="E53" s="106" t="s">
        <v>45</v>
      </c>
      <c r="F53" s="108">
        <f>+NOVEMBRE!S29</f>
        <v>0</v>
      </c>
      <c r="G53" s="108">
        <f>+NOVEMBRE!L63</f>
        <v>0</v>
      </c>
      <c r="K53"/>
    </row>
    <row r="54" spans="1:11" ht="15" x14ac:dyDescent="0.25">
      <c r="A54" s="105">
        <f>+NOVEMBRE!A30</f>
        <v>43063</v>
      </c>
      <c r="B54" s="106" t="s">
        <v>27</v>
      </c>
      <c r="C54" s="106">
        <v>580</v>
      </c>
      <c r="D54" s="107" t="s">
        <v>185</v>
      </c>
      <c r="E54" s="106" t="s">
        <v>45</v>
      </c>
      <c r="F54" s="108">
        <f>+NOVEMBRE!S30</f>
        <v>0</v>
      </c>
      <c r="G54" s="108">
        <f>+NOVEMBRE!L64</f>
        <v>0</v>
      </c>
      <c r="K54"/>
    </row>
    <row r="55" spans="1:11" ht="15" x14ac:dyDescent="0.25">
      <c r="A55" s="105">
        <f>+NOVEMBRE!A31</f>
        <v>43064</v>
      </c>
      <c r="B55" s="106" t="s">
        <v>27</v>
      </c>
      <c r="C55" s="106">
        <v>580</v>
      </c>
      <c r="D55" s="107" t="s">
        <v>185</v>
      </c>
      <c r="E55" s="106" t="s">
        <v>45</v>
      </c>
      <c r="F55" s="108">
        <f>+NOVEMBRE!S31</f>
        <v>0</v>
      </c>
      <c r="G55" s="108">
        <f>+NOVEMBRE!L65</f>
        <v>0</v>
      </c>
      <c r="K55"/>
    </row>
    <row r="56" spans="1:11" ht="15" x14ac:dyDescent="0.25">
      <c r="A56" s="105">
        <f>+NOVEMBRE!A32</f>
        <v>43065</v>
      </c>
      <c r="B56" s="106" t="s">
        <v>27</v>
      </c>
      <c r="C56" s="106">
        <v>580</v>
      </c>
      <c r="D56" s="107" t="s">
        <v>185</v>
      </c>
      <c r="E56" s="106" t="s">
        <v>45</v>
      </c>
      <c r="F56" s="108">
        <f>+NOVEMBRE!S32</f>
        <v>0</v>
      </c>
      <c r="G56" s="108">
        <f>+NOVEMBRE!L66</f>
        <v>0</v>
      </c>
      <c r="K56"/>
    </row>
    <row r="57" spans="1:11" ht="15" x14ac:dyDescent="0.25">
      <c r="A57" s="105">
        <f>+NOVEMBRE!A33</f>
        <v>43066</v>
      </c>
      <c r="B57" s="106" t="s">
        <v>27</v>
      </c>
      <c r="C57" s="106">
        <v>580</v>
      </c>
      <c r="D57" s="107" t="s">
        <v>185</v>
      </c>
      <c r="E57" s="106" t="s">
        <v>45</v>
      </c>
      <c r="F57" s="108">
        <f>+NOVEMBRE!S33</f>
        <v>0</v>
      </c>
      <c r="G57" s="108">
        <f>+NOVEMBRE!L67</f>
        <v>0</v>
      </c>
      <c r="K57"/>
    </row>
    <row r="58" spans="1:11" ht="15" x14ac:dyDescent="0.25">
      <c r="A58" s="105">
        <f>+NOVEMBRE!A34</f>
        <v>43067</v>
      </c>
      <c r="B58" s="106" t="s">
        <v>27</v>
      </c>
      <c r="C58" s="106">
        <v>580</v>
      </c>
      <c r="D58" s="107" t="s">
        <v>185</v>
      </c>
      <c r="E58" s="106" t="s">
        <v>45</v>
      </c>
      <c r="F58" s="108">
        <f>+NOVEMBRE!S34</f>
        <v>0</v>
      </c>
      <c r="G58" s="108">
        <f>+NOVEMBRE!L68</f>
        <v>0</v>
      </c>
      <c r="K58"/>
    </row>
    <row r="59" spans="1:11" ht="15" x14ac:dyDescent="0.25">
      <c r="A59" s="105">
        <f>+NOVEMBRE!A35</f>
        <v>43068</v>
      </c>
      <c r="B59" s="106" t="s">
        <v>27</v>
      </c>
      <c r="C59" s="106">
        <v>580</v>
      </c>
      <c r="D59" s="107" t="s">
        <v>185</v>
      </c>
      <c r="E59" s="106" t="s">
        <v>45</v>
      </c>
      <c r="F59" s="108">
        <f>+NOVEMBRE!S35</f>
        <v>0</v>
      </c>
      <c r="G59" s="108">
        <f>+NOVEMBRE!L69</f>
        <v>0</v>
      </c>
      <c r="K59"/>
    </row>
    <row r="60" spans="1:11" ht="15" x14ac:dyDescent="0.25">
      <c r="A60" s="105">
        <f>+NOVEMBRE!A36</f>
        <v>43069</v>
      </c>
      <c r="B60" s="106" t="s">
        <v>27</v>
      </c>
      <c r="C60" s="106">
        <v>580</v>
      </c>
      <c r="D60" s="107" t="s">
        <v>185</v>
      </c>
      <c r="E60" s="106" t="s">
        <v>45</v>
      </c>
      <c r="F60" s="108">
        <f>+NOVEMBRE!S36</f>
        <v>0</v>
      </c>
      <c r="G60" s="108">
        <f>+NOVEMBRE!L70</f>
        <v>0</v>
      </c>
      <c r="K60"/>
    </row>
    <row r="61" spans="1:11" ht="15" x14ac:dyDescent="0.25">
      <c r="A61" s="105">
        <f>+NOVEMBRE!A7</f>
        <v>43040</v>
      </c>
      <c r="B61" s="106" t="s">
        <v>27</v>
      </c>
      <c r="C61" s="106" t="s">
        <v>44</v>
      </c>
      <c r="D61" s="107" t="s">
        <v>185</v>
      </c>
      <c r="E61" s="108">
        <f>+NOVEMBRE!W7</f>
        <v>0</v>
      </c>
      <c r="F61" s="108">
        <f>+NOVEMBRE!X7</f>
        <v>0</v>
      </c>
      <c r="G61" s="108">
        <f>+NOVEMBRE!L75</f>
        <v>0</v>
      </c>
      <c r="K61"/>
    </row>
    <row r="62" spans="1:11" ht="15" x14ac:dyDescent="0.25">
      <c r="A62" s="105">
        <f>+NOVEMBRE!A8</f>
        <v>43041</v>
      </c>
      <c r="B62" s="106" t="s">
        <v>27</v>
      </c>
      <c r="C62" s="106" t="s">
        <v>44</v>
      </c>
      <c r="D62" s="107" t="s">
        <v>185</v>
      </c>
      <c r="E62" s="108">
        <f>+NOVEMBRE!W8</f>
        <v>0</v>
      </c>
      <c r="F62" s="108">
        <f>+NOVEMBRE!X8</f>
        <v>0</v>
      </c>
      <c r="G62" s="108">
        <f>+NOVEMBRE!L76</f>
        <v>0</v>
      </c>
      <c r="K62"/>
    </row>
    <row r="63" spans="1:11" ht="15" x14ac:dyDescent="0.25">
      <c r="A63" s="105">
        <f>+NOVEMBRE!A9</f>
        <v>43042</v>
      </c>
      <c r="B63" s="106" t="s">
        <v>27</v>
      </c>
      <c r="C63" s="106" t="s">
        <v>44</v>
      </c>
      <c r="D63" s="107" t="s">
        <v>185</v>
      </c>
      <c r="E63" s="108">
        <f>+NOVEMBRE!W9</f>
        <v>0</v>
      </c>
      <c r="F63" s="108">
        <f>+NOVEMBRE!X9</f>
        <v>0</v>
      </c>
      <c r="G63" s="108">
        <f>+NOVEMBRE!L77</f>
        <v>0</v>
      </c>
      <c r="K63"/>
    </row>
    <row r="64" spans="1:11" ht="15" x14ac:dyDescent="0.25">
      <c r="A64" s="105">
        <f>+NOVEMBRE!A10</f>
        <v>43043</v>
      </c>
      <c r="B64" s="106" t="s">
        <v>27</v>
      </c>
      <c r="C64" s="106" t="s">
        <v>44</v>
      </c>
      <c r="D64" s="107" t="s">
        <v>185</v>
      </c>
      <c r="E64" s="108">
        <f>+NOVEMBRE!W10</f>
        <v>0</v>
      </c>
      <c r="F64" s="108">
        <f>+NOVEMBRE!X10</f>
        <v>0</v>
      </c>
      <c r="G64" s="108">
        <f>+NOVEMBRE!L78</f>
        <v>0</v>
      </c>
      <c r="K64"/>
    </row>
    <row r="65" spans="1:11" ht="15" x14ac:dyDescent="0.25">
      <c r="A65" s="105">
        <f>+NOVEMBRE!A11</f>
        <v>43044</v>
      </c>
      <c r="B65" s="106" t="s">
        <v>27</v>
      </c>
      <c r="C65" s="106" t="s">
        <v>44</v>
      </c>
      <c r="D65" s="107" t="s">
        <v>185</v>
      </c>
      <c r="E65" s="108">
        <f>+NOVEMBRE!W11</f>
        <v>0</v>
      </c>
      <c r="F65" s="108">
        <f>+NOVEMBRE!X11</f>
        <v>0</v>
      </c>
      <c r="G65" s="108">
        <f>+NOVEMBRE!L79</f>
        <v>0</v>
      </c>
      <c r="K65"/>
    </row>
    <row r="66" spans="1:11" ht="15" x14ac:dyDescent="0.25">
      <c r="A66" s="105">
        <f>+NOVEMBRE!A12</f>
        <v>43045</v>
      </c>
      <c r="B66" s="106" t="s">
        <v>27</v>
      </c>
      <c r="C66" s="106" t="s">
        <v>44</v>
      </c>
      <c r="D66" s="107" t="s">
        <v>185</v>
      </c>
      <c r="E66" s="108">
        <f>+NOVEMBRE!W12</f>
        <v>0</v>
      </c>
      <c r="F66" s="108">
        <f>+NOVEMBRE!X12</f>
        <v>0</v>
      </c>
      <c r="G66" s="108">
        <f>+NOVEMBRE!L80</f>
        <v>0</v>
      </c>
      <c r="K66"/>
    </row>
    <row r="67" spans="1:11" ht="15" x14ac:dyDescent="0.25">
      <c r="A67" s="105">
        <f>+NOVEMBRE!A13</f>
        <v>43046</v>
      </c>
      <c r="B67" s="106" t="s">
        <v>27</v>
      </c>
      <c r="C67" s="106" t="s">
        <v>44</v>
      </c>
      <c r="D67" s="107" t="s">
        <v>185</v>
      </c>
      <c r="E67" s="108">
        <f>+NOVEMBRE!W13</f>
        <v>0</v>
      </c>
      <c r="F67" s="108">
        <f>+NOVEMBRE!X13</f>
        <v>0</v>
      </c>
      <c r="G67" s="108">
        <f>+NOVEMBRE!L81</f>
        <v>0</v>
      </c>
      <c r="K67"/>
    </row>
    <row r="68" spans="1:11" ht="15" x14ac:dyDescent="0.25">
      <c r="A68" s="105">
        <f>+NOVEMBRE!A14</f>
        <v>43047</v>
      </c>
      <c r="B68" s="106" t="s">
        <v>27</v>
      </c>
      <c r="C68" s="106" t="s">
        <v>44</v>
      </c>
      <c r="D68" s="107" t="s">
        <v>185</v>
      </c>
      <c r="E68" s="108">
        <f>+NOVEMBRE!W14</f>
        <v>0</v>
      </c>
      <c r="F68" s="108">
        <f>+NOVEMBRE!X14</f>
        <v>0</v>
      </c>
      <c r="G68" s="108">
        <f>+NOVEMBRE!L82</f>
        <v>0</v>
      </c>
      <c r="K68"/>
    </row>
    <row r="69" spans="1:11" ht="15" x14ac:dyDescent="0.25">
      <c r="A69" s="105">
        <f>+NOVEMBRE!A15</f>
        <v>43048</v>
      </c>
      <c r="B69" s="106" t="s">
        <v>27</v>
      </c>
      <c r="C69" s="106" t="s">
        <v>44</v>
      </c>
      <c r="D69" s="107" t="s">
        <v>185</v>
      </c>
      <c r="E69" s="108">
        <f>+NOVEMBRE!W15</f>
        <v>0</v>
      </c>
      <c r="F69" s="108">
        <f>+NOVEMBRE!X15</f>
        <v>0</v>
      </c>
      <c r="G69" s="108">
        <f>+NOVEMBRE!L83</f>
        <v>0</v>
      </c>
      <c r="K69"/>
    </row>
    <row r="70" spans="1:11" ht="15" x14ac:dyDescent="0.25">
      <c r="A70" s="105">
        <f>+NOVEMBRE!A16</f>
        <v>43049</v>
      </c>
      <c r="B70" s="106" t="s">
        <v>27</v>
      </c>
      <c r="C70" s="106" t="s">
        <v>44</v>
      </c>
      <c r="D70" s="107" t="s">
        <v>185</v>
      </c>
      <c r="E70" s="108">
        <f>+NOVEMBRE!W16</f>
        <v>0</v>
      </c>
      <c r="F70" s="108">
        <f>+NOVEMBRE!X16</f>
        <v>0</v>
      </c>
      <c r="G70" s="108">
        <f>+NOVEMBRE!L84</f>
        <v>0</v>
      </c>
      <c r="K70"/>
    </row>
    <row r="71" spans="1:11" ht="15" x14ac:dyDescent="0.25">
      <c r="A71" s="105">
        <f>+NOVEMBRE!A17</f>
        <v>43050</v>
      </c>
      <c r="B71" s="106" t="s">
        <v>27</v>
      </c>
      <c r="C71" s="106" t="s">
        <v>44</v>
      </c>
      <c r="D71" s="107" t="s">
        <v>185</v>
      </c>
      <c r="E71" s="108">
        <f>+NOVEMBRE!W17</f>
        <v>0</v>
      </c>
      <c r="F71" s="108">
        <f>+NOVEMBRE!X17</f>
        <v>0</v>
      </c>
      <c r="G71" s="108">
        <f>+NOVEMBRE!L85</f>
        <v>0</v>
      </c>
      <c r="K71"/>
    </row>
    <row r="72" spans="1:11" ht="15" x14ac:dyDescent="0.25">
      <c r="A72" s="105">
        <f>+NOVEMBRE!A18</f>
        <v>43051</v>
      </c>
      <c r="B72" s="106" t="s">
        <v>27</v>
      </c>
      <c r="C72" s="106" t="s">
        <v>44</v>
      </c>
      <c r="D72" s="107" t="s">
        <v>185</v>
      </c>
      <c r="E72" s="108">
        <f>+NOVEMBRE!W18</f>
        <v>0</v>
      </c>
      <c r="F72" s="108">
        <f>+NOVEMBRE!X18</f>
        <v>0</v>
      </c>
      <c r="G72" s="108">
        <f>+NOVEMBRE!L86</f>
        <v>0</v>
      </c>
      <c r="K72"/>
    </row>
    <row r="73" spans="1:11" ht="15" x14ac:dyDescent="0.25">
      <c r="A73" s="105">
        <f>+NOVEMBRE!A19</f>
        <v>43052</v>
      </c>
      <c r="B73" s="106" t="s">
        <v>27</v>
      </c>
      <c r="C73" s="106" t="s">
        <v>44</v>
      </c>
      <c r="D73" s="107" t="s">
        <v>185</v>
      </c>
      <c r="E73" s="108">
        <f>+NOVEMBRE!W19</f>
        <v>0</v>
      </c>
      <c r="F73" s="108">
        <f>+NOVEMBRE!X19</f>
        <v>0</v>
      </c>
      <c r="G73" s="108">
        <f>+NOVEMBRE!L87</f>
        <v>0</v>
      </c>
      <c r="K73"/>
    </row>
    <row r="74" spans="1:11" ht="15" x14ac:dyDescent="0.25">
      <c r="A74" s="105">
        <f>+NOVEMBRE!A20</f>
        <v>43053</v>
      </c>
      <c r="B74" s="106" t="s">
        <v>27</v>
      </c>
      <c r="C74" s="106" t="s">
        <v>44</v>
      </c>
      <c r="D74" s="107" t="s">
        <v>185</v>
      </c>
      <c r="E74" s="108">
        <f>+NOVEMBRE!W20</f>
        <v>0</v>
      </c>
      <c r="F74" s="108">
        <f>+NOVEMBRE!X20</f>
        <v>0</v>
      </c>
      <c r="G74" s="108">
        <f>+NOVEMBRE!L88</f>
        <v>0</v>
      </c>
      <c r="K74"/>
    </row>
    <row r="75" spans="1:11" ht="15" x14ac:dyDescent="0.25">
      <c r="A75" s="105">
        <f>+NOVEMBRE!A21</f>
        <v>43054</v>
      </c>
      <c r="B75" s="106" t="s">
        <v>27</v>
      </c>
      <c r="C75" s="106" t="s">
        <v>44</v>
      </c>
      <c r="D75" s="107" t="s">
        <v>185</v>
      </c>
      <c r="E75" s="108">
        <f>+NOVEMBRE!W21</f>
        <v>0</v>
      </c>
      <c r="F75" s="108">
        <f>+NOVEMBRE!X21</f>
        <v>0</v>
      </c>
      <c r="G75" s="108">
        <f>+NOVEMBRE!L89</f>
        <v>0</v>
      </c>
      <c r="K75"/>
    </row>
    <row r="76" spans="1:11" ht="15" x14ac:dyDescent="0.25">
      <c r="A76" s="105">
        <f>+NOVEMBRE!A22</f>
        <v>43055</v>
      </c>
      <c r="B76" s="106" t="s">
        <v>27</v>
      </c>
      <c r="C76" s="106" t="s">
        <v>44</v>
      </c>
      <c r="D76" s="107" t="s">
        <v>185</v>
      </c>
      <c r="E76" s="108">
        <f>+NOVEMBRE!W22</f>
        <v>0</v>
      </c>
      <c r="F76" s="108">
        <f>+NOVEMBRE!X22</f>
        <v>0</v>
      </c>
      <c r="G76" s="108">
        <f>+NOVEMBRE!L90</f>
        <v>0</v>
      </c>
      <c r="K76"/>
    </row>
    <row r="77" spans="1:11" ht="15" x14ac:dyDescent="0.25">
      <c r="A77" s="105">
        <f>+NOVEMBRE!A23</f>
        <v>43056</v>
      </c>
      <c r="B77" s="106" t="s">
        <v>27</v>
      </c>
      <c r="C77" s="106" t="s">
        <v>44</v>
      </c>
      <c r="D77" s="107" t="s">
        <v>185</v>
      </c>
      <c r="E77" s="108">
        <f>+NOVEMBRE!W23</f>
        <v>0</v>
      </c>
      <c r="F77" s="108">
        <f>+NOVEMBRE!X23</f>
        <v>0</v>
      </c>
      <c r="G77" s="108">
        <f>+NOVEMBRE!L91</f>
        <v>0</v>
      </c>
      <c r="K77"/>
    </row>
    <row r="78" spans="1:11" ht="15" x14ac:dyDescent="0.25">
      <c r="A78" s="105">
        <f>+NOVEMBRE!A24</f>
        <v>43057</v>
      </c>
      <c r="B78" s="106" t="s">
        <v>27</v>
      </c>
      <c r="C78" s="106" t="s">
        <v>44</v>
      </c>
      <c r="D78" s="107" t="s">
        <v>185</v>
      </c>
      <c r="E78" s="108">
        <f>+NOVEMBRE!W24</f>
        <v>0</v>
      </c>
      <c r="F78" s="108">
        <f>+NOVEMBRE!X24</f>
        <v>0</v>
      </c>
      <c r="G78" s="108">
        <f>+NOVEMBRE!L92</f>
        <v>0</v>
      </c>
      <c r="K78"/>
    </row>
    <row r="79" spans="1:11" ht="15" x14ac:dyDescent="0.25">
      <c r="A79" s="105">
        <f>+NOVEMBRE!A25</f>
        <v>43058</v>
      </c>
      <c r="B79" s="106" t="s">
        <v>27</v>
      </c>
      <c r="C79" s="106" t="s">
        <v>44</v>
      </c>
      <c r="D79" s="107" t="s">
        <v>185</v>
      </c>
      <c r="E79" s="108">
        <f>+NOVEMBRE!W25</f>
        <v>0</v>
      </c>
      <c r="F79" s="108">
        <f>+NOVEMBRE!X25</f>
        <v>0</v>
      </c>
      <c r="G79" s="108">
        <f>+NOVEMBRE!L93</f>
        <v>0</v>
      </c>
      <c r="K79"/>
    </row>
    <row r="80" spans="1:11" ht="15" x14ac:dyDescent="0.25">
      <c r="A80" s="105">
        <f>+NOVEMBRE!A26</f>
        <v>43059</v>
      </c>
      <c r="B80" s="106" t="s">
        <v>27</v>
      </c>
      <c r="C80" s="106" t="s">
        <v>44</v>
      </c>
      <c r="D80" s="107" t="s">
        <v>185</v>
      </c>
      <c r="E80" s="108">
        <f>+NOVEMBRE!W26</f>
        <v>0</v>
      </c>
      <c r="F80" s="108">
        <f>+NOVEMBRE!X26</f>
        <v>0</v>
      </c>
      <c r="G80" s="108">
        <f>+NOVEMBRE!L94</f>
        <v>0</v>
      </c>
      <c r="K80"/>
    </row>
    <row r="81" spans="1:11" ht="15" x14ac:dyDescent="0.25">
      <c r="A81" s="105">
        <f>+NOVEMBRE!A27</f>
        <v>43060</v>
      </c>
      <c r="B81" s="106" t="s">
        <v>27</v>
      </c>
      <c r="C81" s="106" t="s">
        <v>44</v>
      </c>
      <c r="D81" s="107" t="s">
        <v>185</v>
      </c>
      <c r="E81" s="108">
        <f>+NOVEMBRE!W27</f>
        <v>0</v>
      </c>
      <c r="F81" s="108">
        <f>+NOVEMBRE!X27</f>
        <v>0</v>
      </c>
      <c r="G81" s="108">
        <f>+NOVEMBRE!L95</f>
        <v>0</v>
      </c>
      <c r="K81"/>
    </row>
    <row r="82" spans="1:11" ht="15" x14ac:dyDescent="0.25">
      <c r="A82" s="105">
        <f>+NOVEMBRE!A28</f>
        <v>43061</v>
      </c>
      <c r="B82" s="106" t="s">
        <v>27</v>
      </c>
      <c r="C82" s="106" t="s">
        <v>44</v>
      </c>
      <c r="D82" s="107" t="s">
        <v>185</v>
      </c>
      <c r="E82" s="108">
        <f>+NOVEMBRE!W28</f>
        <v>0</v>
      </c>
      <c r="F82" s="108">
        <f>+NOVEMBRE!X28</f>
        <v>0</v>
      </c>
      <c r="G82" s="108">
        <f>+NOVEMBRE!L96</f>
        <v>0</v>
      </c>
      <c r="K82"/>
    </row>
    <row r="83" spans="1:11" ht="15" x14ac:dyDescent="0.25">
      <c r="A83" s="105">
        <f>+NOVEMBRE!A29</f>
        <v>43062</v>
      </c>
      <c r="B83" s="106" t="s">
        <v>27</v>
      </c>
      <c r="C83" s="106" t="s">
        <v>44</v>
      </c>
      <c r="D83" s="107" t="s">
        <v>185</v>
      </c>
      <c r="E83" s="108">
        <f>+NOVEMBRE!W29</f>
        <v>0</v>
      </c>
      <c r="F83" s="108">
        <f>+NOVEMBRE!X29</f>
        <v>0</v>
      </c>
      <c r="G83" s="108">
        <f>+NOVEMBRE!L97</f>
        <v>0</v>
      </c>
      <c r="K83"/>
    </row>
    <row r="84" spans="1:11" ht="15" x14ac:dyDescent="0.25">
      <c r="A84" s="105">
        <f>+NOVEMBRE!A30</f>
        <v>43063</v>
      </c>
      <c r="B84" s="106" t="s">
        <v>27</v>
      </c>
      <c r="C84" s="106" t="s">
        <v>44</v>
      </c>
      <c r="D84" s="107" t="s">
        <v>185</v>
      </c>
      <c r="E84" s="108">
        <f>+NOVEMBRE!W30</f>
        <v>0</v>
      </c>
      <c r="F84" s="108">
        <f>+NOVEMBRE!X30</f>
        <v>0</v>
      </c>
      <c r="G84" s="108">
        <f>+NOVEMBRE!L98</f>
        <v>0</v>
      </c>
      <c r="K84"/>
    </row>
    <row r="85" spans="1:11" ht="15" x14ac:dyDescent="0.25">
      <c r="A85" s="105">
        <f>+NOVEMBRE!A31</f>
        <v>43064</v>
      </c>
      <c r="B85" s="106" t="s">
        <v>27</v>
      </c>
      <c r="C85" s="106" t="s">
        <v>44</v>
      </c>
      <c r="D85" s="107" t="s">
        <v>185</v>
      </c>
      <c r="E85" s="108">
        <f>+NOVEMBRE!W31</f>
        <v>0</v>
      </c>
      <c r="F85" s="108">
        <f>+NOVEMBRE!X31</f>
        <v>0</v>
      </c>
      <c r="G85" s="108">
        <f>+NOVEMBRE!L99</f>
        <v>0</v>
      </c>
      <c r="K85"/>
    </row>
    <row r="86" spans="1:11" ht="15" x14ac:dyDescent="0.25">
      <c r="A86" s="105">
        <f>+NOVEMBRE!A32</f>
        <v>43065</v>
      </c>
      <c r="B86" s="106" t="s">
        <v>27</v>
      </c>
      <c r="C86" s="106" t="s">
        <v>44</v>
      </c>
      <c r="D86" s="107" t="s">
        <v>185</v>
      </c>
      <c r="E86" s="108">
        <f>+NOVEMBRE!W32</f>
        <v>0</v>
      </c>
      <c r="F86" s="108">
        <f>+NOVEMBRE!X32</f>
        <v>0</v>
      </c>
      <c r="G86" s="108">
        <f>+NOVEMBRE!L100</f>
        <v>0</v>
      </c>
      <c r="K86"/>
    </row>
    <row r="87" spans="1:11" ht="15" x14ac:dyDescent="0.25">
      <c r="A87" s="105">
        <f>+NOVEMBRE!A33</f>
        <v>43066</v>
      </c>
      <c r="B87" s="106" t="s">
        <v>27</v>
      </c>
      <c r="C87" s="106" t="s">
        <v>44</v>
      </c>
      <c r="D87" s="107" t="s">
        <v>185</v>
      </c>
      <c r="E87" s="108">
        <f>+NOVEMBRE!W33</f>
        <v>0</v>
      </c>
      <c r="F87" s="108">
        <f>+NOVEMBRE!X33</f>
        <v>0</v>
      </c>
      <c r="G87" s="108">
        <f>+NOVEMBRE!L101</f>
        <v>0</v>
      </c>
      <c r="K87"/>
    </row>
    <row r="88" spans="1:11" ht="15" x14ac:dyDescent="0.25">
      <c r="A88" s="105">
        <f>+NOVEMBRE!A34</f>
        <v>43067</v>
      </c>
      <c r="B88" s="106" t="s">
        <v>27</v>
      </c>
      <c r="C88" s="106" t="s">
        <v>44</v>
      </c>
      <c r="D88" s="107" t="s">
        <v>185</v>
      </c>
      <c r="E88" s="108">
        <f>+NOVEMBRE!W34</f>
        <v>0</v>
      </c>
      <c r="F88" s="108">
        <f>+NOVEMBRE!X34</f>
        <v>0</v>
      </c>
      <c r="G88" s="108">
        <f>+NOVEMBRE!L102</f>
        <v>0</v>
      </c>
      <c r="K88"/>
    </row>
    <row r="89" spans="1:11" ht="15" x14ac:dyDescent="0.25">
      <c r="A89" s="105">
        <f>+NOVEMBRE!A35</f>
        <v>43068</v>
      </c>
      <c r="B89" s="106" t="s">
        <v>27</v>
      </c>
      <c r="C89" s="106" t="s">
        <v>44</v>
      </c>
      <c r="D89" s="107" t="s">
        <v>185</v>
      </c>
      <c r="E89" s="108">
        <f>+NOVEMBRE!W35</f>
        <v>0</v>
      </c>
      <c r="F89" s="108">
        <f>+NOVEMBRE!X35</f>
        <v>0</v>
      </c>
      <c r="G89" s="108">
        <f>+NOVEMBRE!L103</f>
        <v>0</v>
      </c>
      <c r="K89"/>
    </row>
    <row r="90" spans="1:11" ht="15" x14ac:dyDescent="0.25">
      <c r="A90" s="105">
        <f>+NOVEMBRE!A36</f>
        <v>43069</v>
      </c>
      <c r="B90" s="106" t="s">
        <v>27</v>
      </c>
      <c r="C90" s="106" t="s">
        <v>44</v>
      </c>
      <c r="D90" s="107" t="s">
        <v>185</v>
      </c>
      <c r="E90" s="108">
        <f>+NOVEMBRE!W36</f>
        <v>0</v>
      </c>
      <c r="F90" s="108">
        <f>+NOVEMBRE!X36</f>
        <v>0</v>
      </c>
      <c r="G90" s="108">
        <f>+NOVEMBRE!L104</f>
        <v>0</v>
      </c>
      <c r="K90"/>
    </row>
    <row r="91" spans="1:11" ht="15" x14ac:dyDescent="0.25">
      <c r="A91" s="105">
        <f>+NOVEMBRE!A36</f>
        <v>43069</v>
      </c>
      <c r="B91" s="106" t="s">
        <v>27</v>
      </c>
      <c r="C91" s="106">
        <v>530</v>
      </c>
      <c r="D91" s="107" t="s">
        <v>30</v>
      </c>
      <c r="E91" s="106" t="s">
        <v>30</v>
      </c>
      <c r="F91" s="108">
        <f>IF(SUM(G1:G90)-SUM(F1:F90)&gt;0,SUM(G1:G90)-SUM(F1:F90),0)</f>
        <v>0</v>
      </c>
      <c r="G91" s="108">
        <f>IF(SUM(G1:G90)-SUM(F1:F90)&lt;0,SUM(G1:G90)-SUM(F1:F90),0)</f>
        <v>0</v>
      </c>
      <c r="K91"/>
    </row>
    <row r="92" spans="1:11" ht="15" x14ac:dyDescent="0.25">
      <c r="A92" s="98">
        <f>+NOVEMBRE!A36</f>
        <v>43069</v>
      </c>
      <c r="B92" s="109" t="s">
        <v>47</v>
      </c>
      <c r="C92" s="99">
        <f>+CARACTERISTIQUES!C4</f>
        <v>70700000</v>
      </c>
      <c r="D92" s="107" t="s">
        <v>185</v>
      </c>
      <c r="E92" s="110" t="s">
        <v>167</v>
      </c>
      <c r="F92" s="99">
        <v>0</v>
      </c>
      <c r="G92" s="111">
        <f>+NOVEMBRE!G39</f>
        <v>0</v>
      </c>
      <c r="K92"/>
    </row>
    <row r="93" spans="1:11" ht="15" x14ac:dyDescent="0.25">
      <c r="A93" s="98">
        <f>+NOVEMBRE!A36</f>
        <v>43069</v>
      </c>
      <c r="B93" s="109" t="s">
        <v>47</v>
      </c>
      <c r="C93" s="99">
        <f>+CARACTERISTIQUES!C5</f>
        <v>70700500</v>
      </c>
      <c r="D93" s="107" t="s">
        <v>185</v>
      </c>
      <c r="E93" s="110" t="s">
        <v>168</v>
      </c>
      <c r="F93" s="99">
        <v>0</v>
      </c>
      <c r="G93" s="111">
        <f>+NOVEMBRE!E39</f>
        <v>0</v>
      </c>
      <c r="K93"/>
    </row>
    <row r="94" spans="1:11" ht="15" x14ac:dyDescent="0.25">
      <c r="A94" s="98">
        <f>+NOVEMBRE!A36</f>
        <v>43069</v>
      </c>
      <c r="B94" s="109" t="s">
        <v>47</v>
      </c>
      <c r="C94" s="99">
        <f>+CARACTERISTIQUES!C6</f>
        <v>70701000</v>
      </c>
      <c r="D94" s="107" t="s">
        <v>185</v>
      </c>
      <c r="E94" s="110" t="s">
        <v>169</v>
      </c>
      <c r="F94" s="99">
        <v>0</v>
      </c>
      <c r="G94" s="111">
        <f>+NOVEMBRE!C39</f>
        <v>0</v>
      </c>
      <c r="K94"/>
    </row>
    <row r="95" spans="1:11" ht="15" x14ac:dyDescent="0.25">
      <c r="A95" s="98">
        <f>+NOVEMBRE!A36</f>
        <v>43069</v>
      </c>
      <c r="B95" s="109" t="s">
        <v>47</v>
      </c>
      <c r="C95" s="99">
        <f>+CARACTERISTIQUES!C7</f>
        <v>70702000</v>
      </c>
      <c r="D95" s="107" t="s">
        <v>185</v>
      </c>
      <c r="E95" s="110" t="s">
        <v>170</v>
      </c>
      <c r="F95" s="99">
        <v>0</v>
      </c>
      <c r="G95" s="111">
        <f>+NOVEMBRE!B39</f>
        <v>0</v>
      </c>
      <c r="K95"/>
    </row>
    <row r="96" spans="1:11" ht="15" x14ac:dyDescent="0.25">
      <c r="A96" s="98">
        <f>+NOVEMBRE!A36</f>
        <v>43069</v>
      </c>
      <c r="B96" s="109" t="s">
        <v>47</v>
      </c>
      <c r="C96" s="99">
        <f>+CARACTERISTIQUES!C9</f>
        <v>44571000</v>
      </c>
      <c r="D96" s="107" t="s">
        <v>185</v>
      </c>
      <c r="E96" s="110" t="s">
        <v>171</v>
      </c>
      <c r="F96" s="99">
        <v>0</v>
      </c>
      <c r="G96" s="111">
        <f>+NOVEMBRE!C40</f>
        <v>0</v>
      </c>
      <c r="K96"/>
    </row>
    <row r="97" spans="1:11" ht="15" x14ac:dyDescent="0.25">
      <c r="A97" s="98">
        <f>+NOVEMBRE!A36</f>
        <v>43069</v>
      </c>
      <c r="B97" s="109" t="s">
        <v>47</v>
      </c>
      <c r="C97" s="99">
        <f>+CARACTERISTIQUES!C10</f>
        <v>44572000</v>
      </c>
      <c r="D97" s="107" t="s">
        <v>185</v>
      </c>
      <c r="E97" s="110" t="s">
        <v>172</v>
      </c>
      <c r="F97" s="99">
        <v>0</v>
      </c>
      <c r="G97" s="111">
        <f>+NOVEMBRE!B40</f>
        <v>0</v>
      </c>
      <c r="K97"/>
    </row>
    <row r="98" spans="1:11" ht="15" x14ac:dyDescent="0.25">
      <c r="A98" s="98">
        <f>+NOVEMBRE!A36</f>
        <v>43069</v>
      </c>
      <c r="B98" s="109" t="s">
        <v>47</v>
      </c>
      <c r="C98" s="99">
        <f>+CARACTERISTIQUES!C11</f>
        <v>44575500</v>
      </c>
      <c r="D98" s="107" t="s">
        <v>185</v>
      </c>
      <c r="E98" s="110" t="s">
        <v>173</v>
      </c>
      <c r="F98" s="99">
        <v>0</v>
      </c>
      <c r="G98" s="111">
        <f>+NOVEMBRE!E40</f>
        <v>0</v>
      </c>
      <c r="K98"/>
    </row>
    <row r="99" spans="1:11" ht="15" x14ac:dyDescent="0.25">
      <c r="A99" s="98">
        <f>+NOVEMBRE!A36</f>
        <v>43069</v>
      </c>
      <c r="B99" s="109" t="s">
        <v>47</v>
      </c>
      <c r="C99" s="99" t="str">
        <f>+CARACTERISTIQUES!C13</f>
        <v>0ESPECES</v>
      </c>
      <c r="D99" s="107" t="s">
        <v>185</v>
      </c>
      <c r="E99" s="110" t="s">
        <v>174</v>
      </c>
      <c r="F99" s="111">
        <f>+NOVEMBRE!L38</f>
        <v>0</v>
      </c>
      <c r="G99" s="99">
        <v>0</v>
      </c>
      <c r="K99"/>
    </row>
    <row r="100" spans="1:11" ht="15" x14ac:dyDescent="0.25">
      <c r="A100" s="98">
        <f>+NOVEMBRE!A36</f>
        <v>43069</v>
      </c>
      <c r="B100" s="109" t="s">
        <v>47</v>
      </c>
      <c r="C100" s="99" t="str">
        <f>+CARACTERISTIQUES!C14</f>
        <v>0CB</v>
      </c>
      <c r="D100" s="107" t="s">
        <v>185</v>
      </c>
      <c r="E100" s="110" t="s">
        <v>174</v>
      </c>
      <c r="F100" s="111">
        <f>+NOVEMBRE!J38</f>
        <v>0</v>
      </c>
      <c r="G100" s="99">
        <v>0</v>
      </c>
      <c r="K100"/>
    </row>
    <row r="101" spans="1:11" ht="15" x14ac:dyDescent="0.25">
      <c r="A101" s="98">
        <f>+NOVEMBRE!A36</f>
        <v>43069</v>
      </c>
      <c r="B101" s="109" t="s">
        <v>47</v>
      </c>
      <c r="C101" s="99" t="str">
        <f>+CARACTERISTIQUES!C15</f>
        <v>0CHEQUES</v>
      </c>
      <c r="D101" s="107" t="s">
        <v>185</v>
      </c>
      <c r="E101" s="110" t="s">
        <v>174</v>
      </c>
      <c r="F101" s="111">
        <f>+NOVEMBRE!K38</f>
        <v>0</v>
      </c>
      <c r="G101" s="99">
        <v>0</v>
      </c>
      <c r="K101"/>
    </row>
    <row r="102" spans="1:11" ht="15" x14ac:dyDescent="0.25">
      <c r="A102" s="98">
        <f>+NOVEMBRE!A36</f>
        <v>43069</v>
      </c>
      <c r="B102" s="109" t="s">
        <v>47</v>
      </c>
      <c r="C102" s="99" t="str">
        <f>+CARACTERISTIQUES!C16</f>
        <v>0TR</v>
      </c>
      <c r="D102" s="107" t="s">
        <v>185</v>
      </c>
      <c r="E102" s="110" t="s">
        <v>174</v>
      </c>
      <c r="F102" s="111">
        <f>+NOVEMBRE!M38</f>
        <v>0</v>
      </c>
      <c r="G102" s="99">
        <v>0</v>
      </c>
      <c r="K102"/>
    </row>
    <row r="103" spans="1:11" ht="15" x14ac:dyDescent="0.25">
      <c r="A103" s="98">
        <f>+NOVEMBRE!A36</f>
        <v>43069</v>
      </c>
      <c r="B103" s="109" t="s">
        <v>47</v>
      </c>
      <c r="C103" s="99" t="str">
        <f>+CARACTERISTIQUES!C17</f>
        <v>0CV</v>
      </c>
      <c r="D103" s="107" t="s">
        <v>185</v>
      </c>
      <c r="E103" s="110" t="s">
        <v>174</v>
      </c>
      <c r="F103" s="111">
        <f>+NOVEMBRE!N38</f>
        <v>0</v>
      </c>
      <c r="G103" s="99">
        <v>0</v>
      </c>
      <c r="K103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 enableFormatConditionsCalculation="0">
    <pageSetUpPr fitToPage="1"/>
  </sheetPr>
  <dimension ref="A1:AB57"/>
  <sheetViews>
    <sheetView tabSelected="1" zoomScale="90" zoomScaleNormal="90" zoomScalePageLayoutView="90" workbookViewId="0">
      <selection activeCell="J42" sqref="J42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2.2851562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40"/>
      <c r="B1" s="140"/>
      <c r="C1" s="58"/>
      <c r="D1" s="119"/>
      <c r="E1" s="58"/>
      <c r="F1" s="119"/>
      <c r="G1" s="1"/>
      <c r="H1" s="1"/>
      <c r="I1" s="1"/>
      <c r="J1" s="141"/>
      <c r="K1" s="1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">
      <c r="A2" s="96"/>
      <c r="B2" s="1"/>
      <c r="C2" s="1"/>
      <c r="D2" s="1"/>
      <c r="E2" s="1"/>
      <c r="F2" s="1"/>
      <c r="G2" s="1"/>
      <c r="H2" s="1"/>
      <c r="I2" s="1"/>
      <c r="J2" s="9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">
      <c r="A3" s="140"/>
      <c r="B3" s="140"/>
      <c r="C3" s="140" t="s">
        <v>25</v>
      </c>
      <c r="D3" s="140"/>
      <c r="E3" s="140"/>
      <c r="F3" s="119"/>
      <c r="G3" s="1"/>
      <c r="H3" s="1"/>
      <c r="I3" s="1"/>
      <c r="J3" s="142" t="s">
        <v>42</v>
      </c>
      <c r="K3" s="14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2.5" x14ac:dyDescent="0.2">
      <c r="A4" s="96"/>
      <c r="B4" s="1"/>
      <c r="C4" s="1"/>
      <c r="D4" s="1"/>
      <c r="E4" s="1"/>
      <c r="F4" s="1"/>
      <c r="G4" s="1"/>
      <c r="H4" s="1"/>
      <c r="I4" s="1"/>
      <c r="J4" s="9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 t="s">
        <v>0</v>
      </c>
      <c r="AB4" s="2" t="s">
        <v>1</v>
      </c>
    </row>
    <row r="5" spans="1:28" ht="23.1" customHeight="1" x14ac:dyDescent="0.2">
      <c r="A5" s="1"/>
      <c r="B5" s="143" t="s">
        <v>2</v>
      </c>
      <c r="C5" s="143"/>
      <c r="D5" s="143"/>
      <c r="E5" s="143"/>
      <c r="F5" s="143"/>
      <c r="G5" s="143"/>
      <c r="H5" s="143"/>
      <c r="I5" s="3"/>
      <c r="J5" s="144" t="s">
        <v>3</v>
      </c>
      <c r="K5" s="144"/>
      <c r="L5" s="144"/>
      <c r="M5" s="144"/>
      <c r="N5" s="144"/>
      <c r="O5" s="59"/>
      <c r="P5" s="4"/>
      <c r="Q5" s="145" t="s">
        <v>4</v>
      </c>
      <c r="R5" s="145"/>
      <c r="S5" s="145"/>
      <c r="T5" s="145"/>
      <c r="U5" s="145"/>
      <c r="V5" s="4"/>
      <c r="W5" s="146" t="s">
        <v>5</v>
      </c>
      <c r="X5" s="147"/>
      <c r="Y5" s="4"/>
      <c r="Z5" s="148" t="s">
        <v>6</v>
      </c>
      <c r="AA5" s="27" t="s">
        <v>7</v>
      </c>
      <c r="AB5" s="27" t="s">
        <v>7</v>
      </c>
    </row>
    <row r="6" spans="1:28" ht="28.35" customHeight="1" x14ac:dyDescent="0.2">
      <c r="A6" s="31" t="s">
        <v>8</v>
      </c>
      <c r="B6" s="20">
        <v>0.2</v>
      </c>
      <c r="C6" s="20">
        <v>0.1</v>
      </c>
      <c r="D6" s="20">
        <v>8.5000000000000006E-2</v>
      </c>
      <c r="E6" s="20">
        <v>5.5E-2</v>
      </c>
      <c r="F6" s="20">
        <v>2.1000000000000001E-2</v>
      </c>
      <c r="G6" s="21" t="s">
        <v>24</v>
      </c>
      <c r="H6" s="20" t="s">
        <v>9</v>
      </c>
      <c r="I6" s="5"/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9</v>
      </c>
      <c r="P6" s="6"/>
      <c r="Q6" s="22" t="s">
        <v>15</v>
      </c>
      <c r="R6" s="22" t="s">
        <v>16</v>
      </c>
      <c r="S6" s="22" t="s">
        <v>17</v>
      </c>
      <c r="T6" s="22" t="s">
        <v>18</v>
      </c>
      <c r="U6" s="22" t="s">
        <v>9</v>
      </c>
      <c r="V6" s="6"/>
      <c r="W6" s="23" t="s">
        <v>26</v>
      </c>
      <c r="X6" s="23" t="s">
        <v>19</v>
      </c>
      <c r="Y6" s="6"/>
      <c r="Z6" s="148"/>
      <c r="AA6" s="95">
        <f>NOVEMBRE!AA36</f>
        <v>0</v>
      </c>
      <c r="AB6" s="95">
        <f>NOVEMBRE!AB36</f>
        <v>0</v>
      </c>
    </row>
    <row r="7" spans="1:28" x14ac:dyDescent="0.2">
      <c r="A7" s="30">
        <f>1+NOVEMBRE!A36</f>
        <v>43070</v>
      </c>
      <c r="B7" s="7"/>
      <c r="C7" s="7"/>
      <c r="D7" s="7"/>
      <c r="E7" s="7"/>
      <c r="F7" s="7"/>
      <c r="G7" s="7"/>
      <c r="H7" s="8">
        <f t="shared" ref="H7:H37" si="0">SUM(B7:G7)</f>
        <v>0</v>
      </c>
      <c r="I7" s="49"/>
      <c r="J7" s="9"/>
      <c r="K7" s="9"/>
      <c r="L7" s="9"/>
      <c r="M7" s="9"/>
      <c r="N7" s="9"/>
      <c r="O7" s="10">
        <f t="shared" ref="O7:O37" si="1">SUM(J7:N7)</f>
        <v>0</v>
      </c>
      <c r="P7" s="50"/>
      <c r="Q7" s="9"/>
      <c r="R7" s="9"/>
      <c r="S7" s="9"/>
      <c r="T7" s="9"/>
      <c r="U7" s="11">
        <f t="shared" ref="U7:U37" si="2">SUM(Q7:T7)</f>
        <v>0</v>
      </c>
      <c r="V7" s="50"/>
      <c r="W7" s="9"/>
      <c r="X7" s="9"/>
      <c r="Y7" s="50"/>
      <c r="Z7" s="11">
        <f t="shared" ref="Z7:Z38" si="3">(O7-U7-X7)</f>
        <v>0</v>
      </c>
      <c r="AA7" s="11">
        <f t="shared" ref="AA7:AA37" si="4">(AA6+L7-S7-X7)</f>
        <v>0</v>
      </c>
      <c r="AB7" s="11">
        <f t="shared" ref="AB7:AB37" si="5">AB6+O7-U7-X7</f>
        <v>0</v>
      </c>
    </row>
    <row r="8" spans="1:28" x14ac:dyDescent="0.2">
      <c r="A8" s="30">
        <f>+A7+1</f>
        <v>43071</v>
      </c>
      <c r="B8" s="7"/>
      <c r="C8" s="7"/>
      <c r="D8" s="7"/>
      <c r="E8" s="7"/>
      <c r="F8" s="7"/>
      <c r="G8" s="7"/>
      <c r="H8" s="8">
        <f t="shared" si="0"/>
        <v>0</v>
      </c>
      <c r="I8" s="49"/>
      <c r="J8" s="9"/>
      <c r="K8" s="9"/>
      <c r="L8" s="9"/>
      <c r="M8" s="9"/>
      <c r="N8" s="9"/>
      <c r="O8" s="10">
        <f t="shared" si="1"/>
        <v>0</v>
      </c>
      <c r="P8" s="50"/>
      <c r="Q8" s="9"/>
      <c r="R8" s="9"/>
      <c r="S8" s="9"/>
      <c r="T8" s="9"/>
      <c r="U8" s="11">
        <f t="shared" si="2"/>
        <v>0</v>
      </c>
      <c r="V8" s="50"/>
      <c r="W8" s="9"/>
      <c r="X8" s="9"/>
      <c r="Y8" s="50"/>
      <c r="Z8" s="11">
        <f t="shared" si="3"/>
        <v>0</v>
      </c>
      <c r="AA8" s="11">
        <f t="shared" si="4"/>
        <v>0</v>
      </c>
      <c r="AB8" s="11">
        <f t="shared" si="5"/>
        <v>0</v>
      </c>
    </row>
    <row r="9" spans="1:28" x14ac:dyDescent="0.2">
      <c r="A9" s="30">
        <f t="shared" ref="A9:A37" si="6">+A8+1</f>
        <v>43072</v>
      </c>
      <c r="B9" s="7"/>
      <c r="C9" s="7"/>
      <c r="D9" s="7"/>
      <c r="E9" s="7"/>
      <c r="F9" s="7"/>
      <c r="G9" s="7"/>
      <c r="H9" s="8">
        <f t="shared" si="0"/>
        <v>0</v>
      </c>
      <c r="I9" s="49"/>
      <c r="J9" s="9"/>
      <c r="K9" s="9"/>
      <c r="L9" s="9"/>
      <c r="M9" s="9"/>
      <c r="N9" s="9"/>
      <c r="O9" s="10">
        <f t="shared" si="1"/>
        <v>0</v>
      </c>
      <c r="P9" s="50"/>
      <c r="Q9" s="9"/>
      <c r="R9" s="9"/>
      <c r="S9" s="9"/>
      <c r="T9" s="9"/>
      <c r="U9" s="11">
        <f t="shared" si="2"/>
        <v>0</v>
      </c>
      <c r="V9" s="50"/>
      <c r="W9" s="9"/>
      <c r="X9" s="9"/>
      <c r="Y9" s="50"/>
      <c r="Z9" s="11">
        <f t="shared" si="3"/>
        <v>0</v>
      </c>
      <c r="AA9" s="11">
        <f t="shared" si="4"/>
        <v>0</v>
      </c>
      <c r="AB9" s="11">
        <f t="shared" si="5"/>
        <v>0</v>
      </c>
    </row>
    <row r="10" spans="1:28" x14ac:dyDescent="0.2">
      <c r="A10" s="30">
        <f t="shared" si="6"/>
        <v>43073</v>
      </c>
      <c r="B10" s="7"/>
      <c r="C10" s="7"/>
      <c r="D10" s="7"/>
      <c r="E10" s="7"/>
      <c r="F10" s="7"/>
      <c r="G10" s="7"/>
      <c r="H10" s="8">
        <f t="shared" si="0"/>
        <v>0</v>
      </c>
      <c r="I10" s="49"/>
      <c r="J10" s="9"/>
      <c r="K10" s="9"/>
      <c r="L10" s="9"/>
      <c r="M10" s="9"/>
      <c r="N10" s="9"/>
      <c r="O10" s="10">
        <f t="shared" si="1"/>
        <v>0</v>
      </c>
      <c r="P10" s="50"/>
      <c r="Q10" s="9"/>
      <c r="R10" s="9"/>
      <c r="S10" s="9"/>
      <c r="T10" s="9"/>
      <c r="U10" s="11">
        <f t="shared" si="2"/>
        <v>0</v>
      </c>
      <c r="V10" s="50"/>
      <c r="W10" s="9"/>
      <c r="X10" s="9"/>
      <c r="Y10" s="50"/>
      <c r="Z10" s="11">
        <f t="shared" si="3"/>
        <v>0</v>
      </c>
      <c r="AA10" s="11">
        <f t="shared" si="4"/>
        <v>0</v>
      </c>
      <c r="AB10" s="11">
        <f t="shared" si="5"/>
        <v>0</v>
      </c>
    </row>
    <row r="11" spans="1:28" x14ac:dyDescent="0.2">
      <c r="A11" s="30">
        <f t="shared" si="6"/>
        <v>43074</v>
      </c>
      <c r="B11" s="7"/>
      <c r="C11" s="7"/>
      <c r="D11" s="7"/>
      <c r="E11" s="7"/>
      <c r="F11" s="7"/>
      <c r="G11" s="7"/>
      <c r="H11" s="8">
        <f t="shared" si="0"/>
        <v>0</v>
      </c>
      <c r="I11" s="49"/>
      <c r="J11" s="7"/>
      <c r="K11" s="7"/>
      <c r="L11" s="7"/>
      <c r="M11" s="7"/>
      <c r="N11" s="7"/>
      <c r="O11" s="10">
        <f t="shared" si="1"/>
        <v>0</v>
      </c>
      <c r="P11" s="50"/>
      <c r="Q11" s="7"/>
      <c r="R11" s="7"/>
      <c r="S11" s="7"/>
      <c r="T11" s="9"/>
      <c r="U11" s="11">
        <f t="shared" si="2"/>
        <v>0</v>
      </c>
      <c r="V11" s="50"/>
      <c r="W11" s="9"/>
      <c r="X11" s="9"/>
      <c r="Y11" s="50"/>
      <c r="Z11" s="11">
        <f t="shared" si="3"/>
        <v>0</v>
      </c>
      <c r="AA11" s="11">
        <f t="shared" si="4"/>
        <v>0</v>
      </c>
      <c r="AB11" s="11">
        <f t="shared" si="5"/>
        <v>0</v>
      </c>
    </row>
    <row r="12" spans="1:28" x14ac:dyDescent="0.2">
      <c r="A12" s="30">
        <f t="shared" si="6"/>
        <v>43075</v>
      </c>
      <c r="B12" s="7"/>
      <c r="C12" s="7"/>
      <c r="D12" s="7"/>
      <c r="E12" s="7"/>
      <c r="F12" s="7"/>
      <c r="G12" s="7"/>
      <c r="H12" s="8">
        <f t="shared" si="0"/>
        <v>0</v>
      </c>
      <c r="I12" s="49"/>
      <c r="J12" s="9"/>
      <c r="K12" s="9"/>
      <c r="L12" s="9"/>
      <c r="M12" s="9"/>
      <c r="N12" s="9"/>
      <c r="O12" s="10">
        <f t="shared" si="1"/>
        <v>0</v>
      </c>
      <c r="P12" s="50"/>
      <c r="Q12" s="9"/>
      <c r="R12" s="9"/>
      <c r="S12" s="9"/>
      <c r="T12" s="9"/>
      <c r="U12" s="11">
        <f t="shared" si="2"/>
        <v>0</v>
      </c>
      <c r="V12" s="50"/>
      <c r="W12" s="9"/>
      <c r="X12" s="9"/>
      <c r="Y12" s="50"/>
      <c r="Z12" s="11">
        <f t="shared" si="3"/>
        <v>0</v>
      </c>
      <c r="AA12" s="11">
        <f t="shared" si="4"/>
        <v>0</v>
      </c>
      <c r="AB12" s="11">
        <f t="shared" si="5"/>
        <v>0</v>
      </c>
    </row>
    <row r="13" spans="1:28" x14ac:dyDescent="0.2">
      <c r="A13" s="30">
        <f t="shared" si="6"/>
        <v>43076</v>
      </c>
      <c r="B13" s="7"/>
      <c r="C13" s="7"/>
      <c r="D13" s="7"/>
      <c r="E13" s="7"/>
      <c r="F13" s="7"/>
      <c r="G13" s="7"/>
      <c r="H13" s="8">
        <f t="shared" si="0"/>
        <v>0</v>
      </c>
      <c r="I13" s="49"/>
      <c r="J13" s="9"/>
      <c r="K13" s="9"/>
      <c r="L13" s="9"/>
      <c r="M13" s="9"/>
      <c r="N13" s="9"/>
      <c r="O13" s="10">
        <f t="shared" si="1"/>
        <v>0</v>
      </c>
      <c r="P13" s="50"/>
      <c r="Q13" s="12"/>
      <c r="R13" s="12"/>
      <c r="S13" s="9"/>
      <c r="T13" s="9"/>
      <c r="U13" s="11">
        <f t="shared" si="2"/>
        <v>0</v>
      </c>
      <c r="V13" s="50"/>
      <c r="W13" s="9"/>
      <c r="X13" s="9"/>
      <c r="Y13" s="50"/>
      <c r="Z13" s="11">
        <f t="shared" si="3"/>
        <v>0</v>
      </c>
      <c r="AA13" s="11">
        <f t="shared" si="4"/>
        <v>0</v>
      </c>
      <c r="AB13" s="11">
        <f t="shared" si="5"/>
        <v>0</v>
      </c>
    </row>
    <row r="14" spans="1:28" x14ac:dyDescent="0.2">
      <c r="A14" s="30">
        <f t="shared" si="6"/>
        <v>43077</v>
      </c>
      <c r="B14" s="7"/>
      <c r="C14" s="7"/>
      <c r="D14" s="7"/>
      <c r="E14" s="7"/>
      <c r="F14" s="7"/>
      <c r="G14" s="7"/>
      <c r="H14" s="8">
        <f t="shared" si="0"/>
        <v>0</v>
      </c>
      <c r="I14" s="49"/>
      <c r="J14" s="9"/>
      <c r="K14" s="9"/>
      <c r="L14" s="9"/>
      <c r="M14" s="9"/>
      <c r="N14" s="9"/>
      <c r="O14" s="10">
        <f t="shared" si="1"/>
        <v>0</v>
      </c>
      <c r="P14" s="50"/>
      <c r="Q14" s="9"/>
      <c r="R14" s="9"/>
      <c r="S14" s="9"/>
      <c r="T14" s="9"/>
      <c r="U14" s="11">
        <f t="shared" si="2"/>
        <v>0</v>
      </c>
      <c r="V14" s="50"/>
      <c r="W14" s="9"/>
      <c r="X14" s="9"/>
      <c r="Y14" s="50"/>
      <c r="Z14" s="11">
        <f t="shared" si="3"/>
        <v>0</v>
      </c>
      <c r="AA14" s="11">
        <f t="shared" si="4"/>
        <v>0</v>
      </c>
      <c r="AB14" s="11">
        <f t="shared" si="5"/>
        <v>0</v>
      </c>
    </row>
    <row r="15" spans="1:28" x14ac:dyDescent="0.2">
      <c r="A15" s="30">
        <f t="shared" si="6"/>
        <v>43078</v>
      </c>
      <c r="B15" s="7"/>
      <c r="C15" s="7"/>
      <c r="D15" s="7"/>
      <c r="E15" s="7"/>
      <c r="F15" s="7"/>
      <c r="G15" s="7"/>
      <c r="H15" s="8">
        <f t="shared" si="0"/>
        <v>0</v>
      </c>
      <c r="I15" s="49"/>
      <c r="J15" s="9"/>
      <c r="K15" s="9"/>
      <c r="L15" s="9"/>
      <c r="M15" s="9"/>
      <c r="N15" s="9"/>
      <c r="O15" s="10">
        <f t="shared" si="1"/>
        <v>0</v>
      </c>
      <c r="P15" s="50"/>
      <c r="Q15" s="9"/>
      <c r="R15" s="9"/>
      <c r="S15" s="9"/>
      <c r="T15" s="9"/>
      <c r="U15" s="11">
        <f t="shared" si="2"/>
        <v>0</v>
      </c>
      <c r="V15" s="50"/>
      <c r="W15" s="9"/>
      <c r="X15" s="9"/>
      <c r="Y15" s="50"/>
      <c r="Z15" s="11">
        <f t="shared" si="3"/>
        <v>0</v>
      </c>
      <c r="AA15" s="11">
        <f t="shared" si="4"/>
        <v>0</v>
      </c>
      <c r="AB15" s="11">
        <f t="shared" si="5"/>
        <v>0</v>
      </c>
    </row>
    <row r="16" spans="1:28" x14ac:dyDescent="0.2">
      <c r="A16" s="30">
        <f t="shared" si="6"/>
        <v>43079</v>
      </c>
      <c r="B16" s="7"/>
      <c r="C16" s="7"/>
      <c r="D16" s="7"/>
      <c r="E16" s="7"/>
      <c r="F16" s="7"/>
      <c r="G16" s="7"/>
      <c r="H16" s="8">
        <f t="shared" si="0"/>
        <v>0</v>
      </c>
      <c r="I16" s="49"/>
      <c r="J16" s="9"/>
      <c r="K16" s="9"/>
      <c r="L16" s="9"/>
      <c r="M16" s="9"/>
      <c r="N16" s="9"/>
      <c r="O16" s="10">
        <f t="shared" si="1"/>
        <v>0</v>
      </c>
      <c r="P16" s="50"/>
      <c r="Q16" s="9"/>
      <c r="R16" s="9"/>
      <c r="S16" s="9"/>
      <c r="T16" s="9"/>
      <c r="U16" s="11">
        <f t="shared" si="2"/>
        <v>0</v>
      </c>
      <c r="V16" s="50"/>
      <c r="W16" s="9"/>
      <c r="X16" s="9"/>
      <c r="Y16" s="50"/>
      <c r="Z16" s="11">
        <f t="shared" si="3"/>
        <v>0</v>
      </c>
      <c r="AA16" s="11">
        <f t="shared" si="4"/>
        <v>0</v>
      </c>
      <c r="AB16" s="11">
        <f t="shared" si="5"/>
        <v>0</v>
      </c>
    </row>
    <row r="17" spans="1:28" x14ac:dyDescent="0.2">
      <c r="A17" s="30">
        <f t="shared" si="6"/>
        <v>43080</v>
      </c>
      <c r="B17" s="7"/>
      <c r="C17" s="7"/>
      <c r="D17" s="7"/>
      <c r="E17" s="7"/>
      <c r="F17" s="7"/>
      <c r="G17" s="7"/>
      <c r="H17" s="8">
        <f t="shared" si="0"/>
        <v>0</v>
      </c>
      <c r="I17" s="49"/>
      <c r="J17" s="9"/>
      <c r="K17" s="9"/>
      <c r="L17" s="9"/>
      <c r="M17" s="9"/>
      <c r="N17" s="9"/>
      <c r="O17" s="10">
        <f t="shared" si="1"/>
        <v>0</v>
      </c>
      <c r="P17" s="50"/>
      <c r="Q17" s="9"/>
      <c r="R17" s="9"/>
      <c r="S17" s="9"/>
      <c r="T17" s="9"/>
      <c r="U17" s="11">
        <f t="shared" si="2"/>
        <v>0</v>
      </c>
      <c r="V17" s="50"/>
      <c r="W17" s="9"/>
      <c r="X17" s="9"/>
      <c r="Y17" s="50"/>
      <c r="Z17" s="11">
        <f t="shared" si="3"/>
        <v>0</v>
      </c>
      <c r="AA17" s="11">
        <f t="shared" si="4"/>
        <v>0</v>
      </c>
      <c r="AB17" s="11">
        <f t="shared" si="5"/>
        <v>0</v>
      </c>
    </row>
    <row r="18" spans="1:28" x14ac:dyDescent="0.2">
      <c r="A18" s="30">
        <f t="shared" si="6"/>
        <v>43081</v>
      </c>
      <c r="B18" s="7"/>
      <c r="C18" s="7"/>
      <c r="D18" s="7"/>
      <c r="E18" s="7"/>
      <c r="F18" s="7"/>
      <c r="G18" s="7"/>
      <c r="H18" s="8">
        <f t="shared" si="0"/>
        <v>0</v>
      </c>
      <c r="I18" s="49"/>
      <c r="J18" s="7"/>
      <c r="K18" s="7"/>
      <c r="L18" s="7"/>
      <c r="M18" s="7"/>
      <c r="N18" s="7"/>
      <c r="O18" s="10">
        <f t="shared" si="1"/>
        <v>0</v>
      </c>
      <c r="P18" s="50"/>
      <c r="Q18" s="7"/>
      <c r="R18" s="7"/>
      <c r="S18" s="7"/>
      <c r="T18" s="9"/>
      <c r="U18" s="11">
        <f t="shared" si="2"/>
        <v>0</v>
      </c>
      <c r="V18" s="50"/>
      <c r="W18" s="9"/>
      <c r="X18" s="9"/>
      <c r="Y18" s="50"/>
      <c r="Z18" s="11">
        <f t="shared" si="3"/>
        <v>0</v>
      </c>
      <c r="AA18" s="11">
        <f t="shared" si="4"/>
        <v>0</v>
      </c>
      <c r="AB18" s="11">
        <f t="shared" si="5"/>
        <v>0</v>
      </c>
    </row>
    <row r="19" spans="1:28" x14ac:dyDescent="0.2">
      <c r="A19" s="30">
        <f t="shared" si="6"/>
        <v>43082</v>
      </c>
      <c r="B19" s="7"/>
      <c r="C19" s="7"/>
      <c r="D19" s="7"/>
      <c r="E19" s="7"/>
      <c r="F19" s="7"/>
      <c r="G19" s="7"/>
      <c r="H19" s="8">
        <f t="shared" si="0"/>
        <v>0</v>
      </c>
      <c r="I19" s="49"/>
      <c r="J19" s="9"/>
      <c r="K19" s="9"/>
      <c r="L19" s="9"/>
      <c r="M19" s="9"/>
      <c r="N19" s="9"/>
      <c r="O19" s="10">
        <f t="shared" si="1"/>
        <v>0</v>
      </c>
      <c r="P19" s="50"/>
      <c r="Q19" s="9"/>
      <c r="R19" s="9"/>
      <c r="S19" s="9"/>
      <c r="T19" s="9"/>
      <c r="U19" s="11">
        <f t="shared" si="2"/>
        <v>0</v>
      </c>
      <c r="V19" s="50"/>
      <c r="W19" s="9"/>
      <c r="X19" s="9"/>
      <c r="Y19" s="50"/>
      <c r="Z19" s="11">
        <f t="shared" si="3"/>
        <v>0</v>
      </c>
      <c r="AA19" s="11">
        <f t="shared" si="4"/>
        <v>0</v>
      </c>
      <c r="AB19" s="11">
        <f t="shared" si="5"/>
        <v>0</v>
      </c>
    </row>
    <row r="20" spans="1:28" x14ac:dyDescent="0.2">
      <c r="A20" s="30">
        <f t="shared" si="6"/>
        <v>43083</v>
      </c>
      <c r="B20" s="7"/>
      <c r="C20" s="7"/>
      <c r="D20" s="7"/>
      <c r="E20" s="7"/>
      <c r="F20" s="7"/>
      <c r="G20" s="7"/>
      <c r="H20" s="8">
        <f t="shared" si="0"/>
        <v>0</v>
      </c>
      <c r="I20" s="49"/>
      <c r="J20" s="9"/>
      <c r="K20" s="9"/>
      <c r="L20" s="9"/>
      <c r="M20" s="9"/>
      <c r="N20" s="9"/>
      <c r="O20" s="10">
        <f t="shared" si="1"/>
        <v>0</v>
      </c>
      <c r="P20" s="50"/>
      <c r="Q20" s="12"/>
      <c r="R20" s="12"/>
      <c r="S20" s="9"/>
      <c r="T20" s="9"/>
      <c r="U20" s="11">
        <f t="shared" si="2"/>
        <v>0</v>
      </c>
      <c r="V20" s="50"/>
      <c r="W20" s="9"/>
      <c r="X20" s="9"/>
      <c r="Y20" s="50"/>
      <c r="Z20" s="11">
        <f t="shared" si="3"/>
        <v>0</v>
      </c>
      <c r="AA20" s="11">
        <f t="shared" si="4"/>
        <v>0</v>
      </c>
      <c r="AB20" s="11">
        <f t="shared" si="5"/>
        <v>0</v>
      </c>
    </row>
    <row r="21" spans="1:28" x14ac:dyDescent="0.2">
      <c r="A21" s="30">
        <f t="shared" si="6"/>
        <v>43084</v>
      </c>
      <c r="B21" s="7"/>
      <c r="C21" s="7"/>
      <c r="D21" s="7"/>
      <c r="E21" s="7"/>
      <c r="F21" s="7"/>
      <c r="G21" s="7"/>
      <c r="H21" s="8">
        <f t="shared" si="0"/>
        <v>0</v>
      </c>
      <c r="I21" s="49"/>
      <c r="J21" s="9"/>
      <c r="K21" s="9"/>
      <c r="L21" s="9"/>
      <c r="M21" s="9"/>
      <c r="N21" s="9"/>
      <c r="O21" s="10">
        <f t="shared" si="1"/>
        <v>0</v>
      </c>
      <c r="P21" s="50"/>
      <c r="Q21" s="9"/>
      <c r="R21" s="9"/>
      <c r="S21" s="9"/>
      <c r="T21" s="9"/>
      <c r="U21" s="11">
        <f t="shared" si="2"/>
        <v>0</v>
      </c>
      <c r="V21" s="50"/>
      <c r="W21" s="9"/>
      <c r="X21" s="9"/>
      <c r="Y21" s="50"/>
      <c r="Z21" s="11">
        <f t="shared" si="3"/>
        <v>0</v>
      </c>
      <c r="AA21" s="11">
        <f t="shared" si="4"/>
        <v>0</v>
      </c>
      <c r="AB21" s="11">
        <f t="shared" si="5"/>
        <v>0</v>
      </c>
    </row>
    <row r="22" spans="1:28" x14ac:dyDescent="0.2">
      <c r="A22" s="30">
        <f t="shared" si="6"/>
        <v>43085</v>
      </c>
      <c r="B22" s="7"/>
      <c r="C22" s="7"/>
      <c r="D22" s="7"/>
      <c r="E22" s="7"/>
      <c r="F22" s="7"/>
      <c r="G22" s="7"/>
      <c r="H22" s="8">
        <f t="shared" si="0"/>
        <v>0</v>
      </c>
      <c r="I22" s="49"/>
      <c r="J22" s="9"/>
      <c r="K22" s="9"/>
      <c r="L22" s="9"/>
      <c r="M22" s="9"/>
      <c r="N22" s="9"/>
      <c r="O22" s="10">
        <f t="shared" si="1"/>
        <v>0</v>
      </c>
      <c r="P22" s="50"/>
      <c r="Q22" s="9"/>
      <c r="R22" s="9"/>
      <c r="S22" s="9"/>
      <c r="T22" s="9"/>
      <c r="U22" s="11">
        <f t="shared" si="2"/>
        <v>0</v>
      </c>
      <c r="V22" s="50"/>
      <c r="W22" s="9"/>
      <c r="X22" s="9"/>
      <c r="Y22" s="50"/>
      <c r="Z22" s="11">
        <f t="shared" si="3"/>
        <v>0</v>
      </c>
      <c r="AA22" s="11">
        <f t="shared" si="4"/>
        <v>0</v>
      </c>
      <c r="AB22" s="11">
        <f t="shared" si="5"/>
        <v>0</v>
      </c>
    </row>
    <row r="23" spans="1:28" x14ac:dyDescent="0.2">
      <c r="A23" s="30">
        <f t="shared" si="6"/>
        <v>43086</v>
      </c>
      <c r="B23" s="7"/>
      <c r="C23" s="7"/>
      <c r="D23" s="7"/>
      <c r="E23" s="7"/>
      <c r="F23" s="7"/>
      <c r="G23" s="7"/>
      <c r="H23" s="8">
        <f t="shared" si="0"/>
        <v>0</v>
      </c>
      <c r="I23" s="49"/>
      <c r="J23" s="9"/>
      <c r="K23" s="9"/>
      <c r="L23" s="9"/>
      <c r="M23" s="9"/>
      <c r="N23" s="9"/>
      <c r="O23" s="10">
        <f t="shared" si="1"/>
        <v>0</v>
      </c>
      <c r="P23" s="50"/>
      <c r="Q23" s="9"/>
      <c r="R23" s="9"/>
      <c r="S23" s="7"/>
      <c r="T23" s="9"/>
      <c r="U23" s="11">
        <f t="shared" si="2"/>
        <v>0</v>
      </c>
      <c r="V23" s="50"/>
      <c r="W23" s="9"/>
      <c r="X23" s="9"/>
      <c r="Y23" s="50"/>
      <c r="Z23" s="11">
        <f t="shared" si="3"/>
        <v>0</v>
      </c>
      <c r="AA23" s="11">
        <f t="shared" si="4"/>
        <v>0</v>
      </c>
      <c r="AB23" s="11">
        <f t="shared" si="5"/>
        <v>0</v>
      </c>
    </row>
    <row r="24" spans="1:28" x14ac:dyDescent="0.2">
      <c r="A24" s="30">
        <f t="shared" si="6"/>
        <v>43087</v>
      </c>
      <c r="B24" s="7"/>
      <c r="C24" s="7"/>
      <c r="D24" s="7"/>
      <c r="E24" s="7"/>
      <c r="F24" s="7"/>
      <c r="G24" s="7"/>
      <c r="H24" s="8">
        <f t="shared" si="0"/>
        <v>0</v>
      </c>
      <c r="I24" s="49"/>
      <c r="J24" s="9"/>
      <c r="K24" s="9"/>
      <c r="L24" s="9"/>
      <c r="M24" s="9"/>
      <c r="N24" s="9"/>
      <c r="O24" s="10">
        <f t="shared" si="1"/>
        <v>0</v>
      </c>
      <c r="P24" s="50"/>
      <c r="Q24" s="9"/>
      <c r="R24" s="9"/>
      <c r="S24" s="9"/>
      <c r="T24" s="9"/>
      <c r="U24" s="11">
        <f t="shared" si="2"/>
        <v>0</v>
      </c>
      <c r="V24" s="50"/>
      <c r="W24" s="9"/>
      <c r="X24" s="9"/>
      <c r="Y24" s="50"/>
      <c r="Z24" s="11">
        <f t="shared" si="3"/>
        <v>0</v>
      </c>
      <c r="AA24" s="11">
        <f t="shared" si="4"/>
        <v>0</v>
      </c>
      <c r="AB24" s="11">
        <f t="shared" si="5"/>
        <v>0</v>
      </c>
    </row>
    <row r="25" spans="1:28" x14ac:dyDescent="0.2">
      <c r="A25" s="30">
        <f t="shared" si="6"/>
        <v>43088</v>
      </c>
      <c r="B25" s="7"/>
      <c r="C25" s="7"/>
      <c r="D25" s="7"/>
      <c r="E25" s="7"/>
      <c r="F25" s="7"/>
      <c r="G25" s="7"/>
      <c r="H25" s="8">
        <f t="shared" si="0"/>
        <v>0</v>
      </c>
      <c r="I25" s="49"/>
      <c r="J25" s="7"/>
      <c r="K25" s="7"/>
      <c r="L25" s="7"/>
      <c r="M25" s="7"/>
      <c r="N25" s="7"/>
      <c r="O25" s="10">
        <f t="shared" si="1"/>
        <v>0</v>
      </c>
      <c r="P25" s="50"/>
      <c r="Q25" s="7"/>
      <c r="R25" s="7"/>
      <c r="S25" s="7"/>
      <c r="T25" s="9"/>
      <c r="U25" s="11">
        <f t="shared" si="2"/>
        <v>0</v>
      </c>
      <c r="V25" s="50"/>
      <c r="W25" s="9"/>
      <c r="X25" s="9"/>
      <c r="Y25" s="50"/>
      <c r="Z25" s="11">
        <f t="shared" si="3"/>
        <v>0</v>
      </c>
      <c r="AA25" s="11">
        <f t="shared" si="4"/>
        <v>0</v>
      </c>
      <c r="AB25" s="11">
        <f t="shared" si="5"/>
        <v>0</v>
      </c>
    </row>
    <row r="26" spans="1:28" x14ac:dyDescent="0.2">
      <c r="A26" s="30">
        <f t="shared" si="6"/>
        <v>43089</v>
      </c>
      <c r="B26" s="7"/>
      <c r="C26" s="7"/>
      <c r="D26" s="7"/>
      <c r="E26" s="7"/>
      <c r="F26" s="7"/>
      <c r="G26" s="7"/>
      <c r="H26" s="8">
        <f t="shared" si="0"/>
        <v>0</v>
      </c>
      <c r="I26" s="49"/>
      <c r="J26" s="9"/>
      <c r="K26" s="9"/>
      <c r="L26" s="9"/>
      <c r="M26" s="9"/>
      <c r="N26" s="9"/>
      <c r="O26" s="10">
        <f t="shared" si="1"/>
        <v>0</v>
      </c>
      <c r="P26" s="50"/>
      <c r="Q26" s="9"/>
      <c r="R26" s="9"/>
      <c r="S26" s="9"/>
      <c r="T26" s="9"/>
      <c r="U26" s="11">
        <f t="shared" si="2"/>
        <v>0</v>
      </c>
      <c r="V26" s="50"/>
      <c r="W26" s="9"/>
      <c r="X26" s="9"/>
      <c r="Y26" s="50"/>
      <c r="Z26" s="11">
        <f t="shared" si="3"/>
        <v>0</v>
      </c>
      <c r="AA26" s="11">
        <f t="shared" si="4"/>
        <v>0</v>
      </c>
      <c r="AB26" s="11">
        <f t="shared" si="5"/>
        <v>0</v>
      </c>
    </row>
    <row r="27" spans="1:28" x14ac:dyDescent="0.2">
      <c r="A27" s="30">
        <f t="shared" si="6"/>
        <v>43090</v>
      </c>
      <c r="B27" s="7"/>
      <c r="C27" s="7"/>
      <c r="D27" s="7"/>
      <c r="E27" s="7"/>
      <c r="F27" s="7"/>
      <c r="G27" s="7"/>
      <c r="H27" s="8">
        <f t="shared" si="0"/>
        <v>0</v>
      </c>
      <c r="I27" s="49"/>
      <c r="J27" s="9"/>
      <c r="K27" s="9"/>
      <c r="L27" s="9"/>
      <c r="M27" s="9"/>
      <c r="N27" s="9"/>
      <c r="O27" s="10">
        <f t="shared" si="1"/>
        <v>0</v>
      </c>
      <c r="P27" s="50"/>
      <c r="Q27" s="9"/>
      <c r="R27" s="9"/>
      <c r="S27" s="9"/>
      <c r="T27" s="9"/>
      <c r="U27" s="11">
        <f t="shared" si="2"/>
        <v>0</v>
      </c>
      <c r="V27" s="50"/>
      <c r="W27" s="9"/>
      <c r="X27" s="9"/>
      <c r="Y27" s="50"/>
      <c r="Z27" s="11">
        <f t="shared" si="3"/>
        <v>0</v>
      </c>
      <c r="AA27" s="11">
        <f t="shared" si="4"/>
        <v>0</v>
      </c>
      <c r="AB27" s="11">
        <f t="shared" si="5"/>
        <v>0</v>
      </c>
    </row>
    <row r="28" spans="1:28" x14ac:dyDescent="0.2">
      <c r="A28" s="30">
        <f t="shared" si="6"/>
        <v>43091</v>
      </c>
      <c r="B28" s="7"/>
      <c r="C28" s="7"/>
      <c r="D28" s="7"/>
      <c r="E28" s="7"/>
      <c r="F28" s="7"/>
      <c r="G28" s="7"/>
      <c r="H28" s="8">
        <f t="shared" si="0"/>
        <v>0</v>
      </c>
      <c r="I28" s="49"/>
      <c r="J28" s="9"/>
      <c r="K28" s="9"/>
      <c r="L28" s="9"/>
      <c r="M28" s="9"/>
      <c r="N28" s="9"/>
      <c r="O28" s="10">
        <f t="shared" si="1"/>
        <v>0</v>
      </c>
      <c r="P28" s="50"/>
      <c r="Q28" s="9"/>
      <c r="R28" s="9"/>
      <c r="S28" s="9"/>
      <c r="T28" s="9"/>
      <c r="U28" s="11">
        <f t="shared" si="2"/>
        <v>0</v>
      </c>
      <c r="V28" s="50"/>
      <c r="W28" s="9"/>
      <c r="X28" s="9"/>
      <c r="Y28" s="50"/>
      <c r="Z28" s="11">
        <f t="shared" si="3"/>
        <v>0</v>
      </c>
      <c r="AA28" s="11">
        <f t="shared" si="4"/>
        <v>0</v>
      </c>
      <c r="AB28" s="11">
        <f t="shared" si="5"/>
        <v>0</v>
      </c>
    </row>
    <row r="29" spans="1:28" x14ac:dyDescent="0.2">
      <c r="A29" s="30">
        <f t="shared" si="6"/>
        <v>43092</v>
      </c>
      <c r="B29" s="7"/>
      <c r="C29" s="7"/>
      <c r="D29" s="7"/>
      <c r="E29" s="7"/>
      <c r="F29" s="7"/>
      <c r="G29" s="7"/>
      <c r="H29" s="8">
        <f t="shared" si="0"/>
        <v>0</v>
      </c>
      <c r="I29" s="49"/>
      <c r="J29" s="9"/>
      <c r="K29" s="9"/>
      <c r="L29" s="9"/>
      <c r="M29" s="9"/>
      <c r="N29" s="9"/>
      <c r="O29" s="10">
        <f t="shared" si="1"/>
        <v>0</v>
      </c>
      <c r="P29" s="50"/>
      <c r="Q29" s="9"/>
      <c r="R29" s="9"/>
      <c r="S29" s="9"/>
      <c r="T29" s="9"/>
      <c r="U29" s="11">
        <f t="shared" si="2"/>
        <v>0</v>
      </c>
      <c r="V29" s="50"/>
      <c r="W29" s="9"/>
      <c r="X29" s="9"/>
      <c r="Y29" s="50"/>
      <c r="Z29" s="11">
        <f t="shared" si="3"/>
        <v>0</v>
      </c>
      <c r="AA29" s="11">
        <f t="shared" si="4"/>
        <v>0</v>
      </c>
      <c r="AB29" s="11">
        <f t="shared" si="5"/>
        <v>0</v>
      </c>
    </row>
    <row r="30" spans="1:28" x14ac:dyDescent="0.2">
      <c r="A30" s="30">
        <f t="shared" si="6"/>
        <v>43093</v>
      </c>
      <c r="B30" s="7"/>
      <c r="C30" s="7"/>
      <c r="D30" s="7"/>
      <c r="E30" s="7"/>
      <c r="F30" s="7"/>
      <c r="G30" s="7"/>
      <c r="H30" s="8">
        <f t="shared" si="0"/>
        <v>0</v>
      </c>
      <c r="I30" s="49"/>
      <c r="J30" s="9"/>
      <c r="K30" s="9"/>
      <c r="L30" s="9"/>
      <c r="M30" s="9"/>
      <c r="N30" s="9"/>
      <c r="O30" s="10">
        <f t="shared" si="1"/>
        <v>0</v>
      </c>
      <c r="P30" s="50"/>
      <c r="Q30" s="9"/>
      <c r="R30" s="9"/>
      <c r="S30" s="9"/>
      <c r="T30" s="9"/>
      <c r="U30" s="11">
        <f t="shared" si="2"/>
        <v>0</v>
      </c>
      <c r="V30" s="50"/>
      <c r="W30" s="9"/>
      <c r="X30" s="9"/>
      <c r="Y30" s="50"/>
      <c r="Z30" s="11">
        <f t="shared" si="3"/>
        <v>0</v>
      </c>
      <c r="AA30" s="11">
        <f t="shared" si="4"/>
        <v>0</v>
      </c>
      <c r="AB30" s="11">
        <f t="shared" si="5"/>
        <v>0</v>
      </c>
    </row>
    <row r="31" spans="1:28" x14ac:dyDescent="0.2">
      <c r="A31" s="30">
        <f t="shared" si="6"/>
        <v>43094</v>
      </c>
      <c r="B31" s="7"/>
      <c r="C31" s="7"/>
      <c r="D31" s="7"/>
      <c r="E31" s="7"/>
      <c r="F31" s="7"/>
      <c r="G31" s="7"/>
      <c r="H31" s="8">
        <f t="shared" si="0"/>
        <v>0</v>
      </c>
      <c r="I31" s="49"/>
      <c r="J31" s="9"/>
      <c r="K31" s="9"/>
      <c r="L31" s="9"/>
      <c r="M31" s="9"/>
      <c r="N31" s="9"/>
      <c r="O31" s="10">
        <f t="shared" si="1"/>
        <v>0</v>
      </c>
      <c r="P31" s="50"/>
      <c r="Q31" s="9"/>
      <c r="R31" s="9"/>
      <c r="S31" s="9"/>
      <c r="T31" s="9"/>
      <c r="U31" s="11">
        <f t="shared" si="2"/>
        <v>0</v>
      </c>
      <c r="V31" s="50"/>
      <c r="W31" s="9"/>
      <c r="X31" s="9"/>
      <c r="Y31" s="50"/>
      <c r="Z31" s="11">
        <f t="shared" si="3"/>
        <v>0</v>
      </c>
      <c r="AA31" s="11">
        <f t="shared" si="4"/>
        <v>0</v>
      </c>
      <c r="AB31" s="11">
        <f t="shared" si="5"/>
        <v>0</v>
      </c>
    </row>
    <row r="32" spans="1:28" x14ac:dyDescent="0.2">
      <c r="A32" s="30">
        <f t="shared" si="6"/>
        <v>43095</v>
      </c>
      <c r="B32" s="7"/>
      <c r="C32" s="7"/>
      <c r="D32" s="7"/>
      <c r="E32" s="7"/>
      <c r="F32" s="7"/>
      <c r="G32" s="7"/>
      <c r="H32" s="8">
        <f t="shared" si="0"/>
        <v>0</v>
      </c>
      <c r="I32" s="49"/>
      <c r="J32" s="7"/>
      <c r="K32" s="7"/>
      <c r="L32" s="7"/>
      <c r="M32" s="7"/>
      <c r="N32" s="7"/>
      <c r="O32" s="10">
        <f t="shared" si="1"/>
        <v>0</v>
      </c>
      <c r="P32" s="50"/>
      <c r="Q32" s="7"/>
      <c r="R32" s="7"/>
      <c r="S32" s="7"/>
      <c r="T32" s="9"/>
      <c r="U32" s="11">
        <f t="shared" si="2"/>
        <v>0</v>
      </c>
      <c r="V32" s="50"/>
      <c r="W32" s="9"/>
      <c r="X32" s="9"/>
      <c r="Y32" s="50"/>
      <c r="Z32" s="11">
        <f t="shared" si="3"/>
        <v>0</v>
      </c>
      <c r="AA32" s="11">
        <f t="shared" si="4"/>
        <v>0</v>
      </c>
      <c r="AB32" s="11">
        <f t="shared" si="5"/>
        <v>0</v>
      </c>
    </row>
    <row r="33" spans="1:28" x14ac:dyDescent="0.2">
      <c r="A33" s="30">
        <f t="shared" si="6"/>
        <v>43096</v>
      </c>
      <c r="B33" s="7"/>
      <c r="C33" s="7"/>
      <c r="D33" s="7"/>
      <c r="E33" s="7"/>
      <c r="F33" s="7"/>
      <c r="G33" s="7"/>
      <c r="H33" s="8">
        <f t="shared" si="0"/>
        <v>0</v>
      </c>
      <c r="I33" s="49"/>
      <c r="J33" s="9"/>
      <c r="K33" s="9"/>
      <c r="L33" s="9"/>
      <c r="M33" s="9"/>
      <c r="N33" s="9"/>
      <c r="O33" s="10">
        <f t="shared" si="1"/>
        <v>0</v>
      </c>
      <c r="P33" s="50"/>
      <c r="Q33" s="9"/>
      <c r="R33" s="9"/>
      <c r="S33" s="9"/>
      <c r="T33" s="9"/>
      <c r="U33" s="11">
        <f t="shared" si="2"/>
        <v>0</v>
      </c>
      <c r="V33" s="50"/>
      <c r="W33" s="9"/>
      <c r="X33" s="9"/>
      <c r="Y33" s="50"/>
      <c r="Z33" s="11">
        <f t="shared" si="3"/>
        <v>0</v>
      </c>
      <c r="AA33" s="11">
        <f t="shared" si="4"/>
        <v>0</v>
      </c>
      <c r="AB33" s="11">
        <f t="shared" si="5"/>
        <v>0</v>
      </c>
    </row>
    <row r="34" spans="1:28" x14ac:dyDescent="0.2">
      <c r="A34" s="30">
        <f t="shared" si="6"/>
        <v>43097</v>
      </c>
      <c r="B34" s="7"/>
      <c r="C34" s="7"/>
      <c r="D34" s="7"/>
      <c r="E34" s="7"/>
      <c r="F34" s="7"/>
      <c r="G34" s="7"/>
      <c r="H34" s="8">
        <f t="shared" si="0"/>
        <v>0</v>
      </c>
      <c r="I34" s="49"/>
      <c r="J34" s="9"/>
      <c r="K34" s="9"/>
      <c r="L34" s="9"/>
      <c r="M34" s="9"/>
      <c r="N34" s="9"/>
      <c r="O34" s="10">
        <f t="shared" si="1"/>
        <v>0</v>
      </c>
      <c r="P34" s="50"/>
      <c r="Q34" s="9"/>
      <c r="R34" s="9"/>
      <c r="S34" s="9"/>
      <c r="T34" s="9"/>
      <c r="U34" s="11">
        <f t="shared" si="2"/>
        <v>0</v>
      </c>
      <c r="V34" s="50"/>
      <c r="W34" s="9"/>
      <c r="X34" s="9"/>
      <c r="Y34" s="50"/>
      <c r="Z34" s="11">
        <f t="shared" si="3"/>
        <v>0</v>
      </c>
      <c r="AA34" s="11">
        <f t="shared" si="4"/>
        <v>0</v>
      </c>
      <c r="AB34" s="11">
        <f t="shared" si="5"/>
        <v>0</v>
      </c>
    </row>
    <row r="35" spans="1:28" x14ac:dyDescent="0.2">
      <c r="A35" s="30">
        <f t="shared" si="6"/>
        <v>43098</v>
      </c>
      <c r="B35" s="7"/>
      <c r="C35" s="7"/>
      <c r="D35" s="7"/>
      <c r="E35" s="7"/>
      <c r="F35" s="7"/>
      <c r="G35" s="7"/>
      <c r="H35" s="8">
        <f t="shared" si="0"/>
        <v>0</v>
      </c>
      <c r="I35" s="49"/>
      <c r="J35" s="9"/>
      <c r="K35" s="9"/>
      <c r="L35" s="9"/>
      <c r="M35" s="9"/>
      <c r="N35" s="9"/>
      <c r="O35" s="10">
        <f t="shared" si="1"/>
        <v>0</v>
      </c>
      <c r="P35" s="50"/>
      <c r="Q35" s="9"/>
      <c r="R35" s="9"/>
      <c r="S35" s="9"/>
      <c r="T35" s="9"/>
      <c r="U35" s="11">
        <f t="shared" si="2"/>
        <v>0</v>
      </c>
      <c r="V35" s="50"/>
      <c r="W35" s="9"/>
      <c r="X35" s="9"/>
      <c r="Y35" s="50"/>
      <c r="Z35" s="11">
        <f t="shared" si="3"/>
        <v>0</v>
      </c>
      <c r="AA35" s="11">
        <f t="shared" si="4"/>
        <v>0</v>
      </c>
      <c r="AB35" s="11">
        <f t="shared" si="5"/>
        <v>0</v>
      </c>
    </row>
    <row r="36" spans="1:28" x14ac:dyDescent="0.2">
      <c r="A36" s="30">
        <f t="shared" si="6"/>
        <v>43099</v>
      </c>
      <c r="B36" s="7"/>
      <c r="C36" s="7"/>
      <c r="D36" s="7"/>
      <c r="E36" s="7"/>
      <c r="F36" s="7"/>
      <c r="G36" s="7"/>
      <c r="H36" s="8">
        <f t="shared" si="0"/>
        <v>0</v>
      </c>
      <c r="I36" s="49"/>
      <c r="J36" s="9"/>
      <c r="K36" s="9"/>
      <c r="L36" s="9"/>
      <c r="M36" s="9"/>
      <c r="N36" s="9"/>
      <c r="O36" s="10">
        <f t="shared" si="1"/>
        <v>0</v>
      </c>
      <c r="P36" s="50"/>
      <c r="Q36" s="9"/>
      <c r="R36" s="9"/>
      <c r="S36" s="9"/>
      <c r="T36" s="9"/>
      <c r="U36" s="11">
        <f t="shared" si="2"/>
        <v>0</v>
      </c>
      <c r="V36" s="50"/>
      <c r="W36" s="9"/>
      <c r="X36" s="9"/>
      <c r="Y36" s="50"/>
      <c r="Z36" s="11">
        <f t="shared" si="3"/>
        <v>0</v>
      </c>
      <c r="AA36" s="11">
        <f t="shared" si="4"/>
        <v>0</v>
      </c>
      <c r="AB36" s="11">
        <f t="shared" si="5"/>
        <v>0</v>
      </c>
    </row>
    <row r="37" spans="1:28" x14ac:dyDescent="0.2">
      <c r="A37" s="30">
        <f t="shared" si="6"/>
        <v>43100</v>
      </c>
      <c r="B37" s="7"/>
      <c r="C37" s="7"/>
      <c r="D37" s="7"/>
      <c r="E37" s="7"/>
      <c r="F37" s="7"/>
      <c r="G37" s="7"/>
      <c r="H37" s="8">
        <f t="shared" si="0"/>
        <v>0</v>
      </c>
      <c r="I37" s="49"/>
      <c r="J37" s="9"/>
      <c r="K37" s="9"/>
      <c r="L37" s="9"/>
      <c r="M37" s="9"/>
      <c r="N37" s="9"/>
      <c r="O37" s="10">
        <f t="shared" si="1"/>
        <v>0</v>
      </c>
      <c r="P37" s="50"/>
      <c r="Q37" s="9"/>
      <c r="R37" s="9"/>
      <c r="S37" s="9"/>
      <c r="T37" s="9"/>
      <c r="U37" s="11">
        <f t="shared" si="2"/>
        <v>0</v>
      </c>
      <c r="V37" s="50"/>
      <c r="W37" s="11"/>
      <c r="X37" s="9"/>
      <c r="Y37" s="50"/>
      <c r="Z37" s="11">
        <f t="shared" si="3"/>
        <v>0</v>
      </c>
      <c r="AA37" s="11">
        <f t="shared" si="4"/>
        <v>0</v>
      </c>
      <c r="AB37" s="13">
        <f t="shared" si="5"/>
        <v>0</v>
      </c>
    </row>
    <row r="38" spans="1:28" x14ac:dyDescent="0.2">
      <c r="A38" s="24" t="s">
        <v>9</v>
      </c>
      <c r="B38" s="24">
        <f>SUM(B7:B37)</f>
        <v>0</v>
      </c>
      <c r="C38" s="24">
        <f>SUM(C7:C37)</f>
        <v>0</v>
      </c>
      <c r="D38" s="24">
        <f>SUM(D7:D37)</f>
        <v>0</v>
      </c>
      <c r="E38" s="24">
        <f>SUM(E7:E37)</f>
        <v>0</v>
      </c>
      <c r="F38" s="24">
        <f>SUM(F7:F37)</f>
        <v>0</v>
      </c>
      <c r="G38" s="24">
        <f>SUM(G7:G37)</f>
        <v>0</v>
      </c>
      <c r="H38" s="24">
        <f>SUM(H7:H37)</f>
        <v>0</v>
      </c>
      <c r="I38" s="49"/>
      <c r="J38" s="24">
        <f t="shared" ref="J38:O38" si="7">SUM(J7:J37)</f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50"/>
      <c r="Q38" s="25">
        <f>SUM(Q7:Q37)</f>
        <v>0</v>
      </c>
      <c r="R38" s="25">
        <f>SUM(R7:R37)</f>
        <v>0</v>
      </c>
      <c r="S38" s="25">
        <f>SUM(S7:S37)</f>
        <v>0</v>
      </c>
      <c r="T38" s="25">
        <f>SUM(T7:T37)</f>
        <v>0</v>
      </c>
      <c r="U38" s="25">
        <f>SUM(U7:U37)</f>
        <v>0</v>
      </c>
      <c r="V38" s="50"/>
      <c r="W38" s="25"/>
      <c r="X38" s="25">
        <f>SUM(X7:X37)</f>
        <v>0</v>
      </c>
      <c r="Y38" s="50"/>
      <c r="Z38" s="11">
        <f t="shared" si="3"/>
        <v>0</v>
      </c>
      <c r="AA38" s="16"/>
      <c r="AB38" s="16"/>
    </row>
    <row r="39" spans="1:28" x14ac:dyDescent="0.2">
      <c r="A39" s="17" t="s">
        <v>20</v>
      </c>
      <c r="B39" s="14">
        <f>(B38/1.2)</f>
        <v>0</v>
      </c>
      <c r="C39" s="14">
        <f>(C38/1.1)</f>
        <v>0</v>
      </c>
      <c r="D39" s="14">
        <f>(D38/1.085)</f>
        <v>0</v>
      </c>
      <c r="E39" s="14">
        <f>(E38/1.055)</f>
        <v>0</v>
      </c>
      <c r="F39" s="14">
        <f>(F38/1.021)</f>
        <v>0</v>
      </c>
      <c r="G39" s="14">
        <f>G38</f>
        <v>0</v>
      </c>
      <c r="H39" s="18"/>
      <c r="I39" s="51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4"/>
      <c r="Y39" s="53"/>
      <c r="Z39" s="93"/>
      <c r="AA39" s="92"/>
      <c r="AB39" s="92"/>
    </row>
    <row r="40" spans="1:28" ht="13.5" thickBot="1" x14ac:dyDescent="0.25">
      <c r="A40" s="19" t="s">
        <v>21</v>
      </c>
      <c r="B40" s="14">
        <f>(B39*20%)</f>
        <v>0</v>
      </c>
      <c r="C40" s="14">
        <f>(C39*10%)</f>
        <v>0</v>
      </c>
      <c r="D40" s="14">
        <f>(D39*8.5%)</f>
        <v>0</v>
      </c>
      <c r="E40" s="14">
        <f>(E39*5.5%)</f>
        <v>0</v>
      </c>
      <c r="F40" s="14">
        <f>(F39*2.1%)</f>
        <v>0</v>
      </c>
      <c r="G40" s="14"/>
      <c r="H40" s="18"/>
      <c r="I40" s="51"/>
      <c r="J40" s="52"/>
      <c r="K40" s="52"/>
      <c r="L40" s="52"/>
      <c r="M40" s="52"/>
      <c r="N40" s="52"/>
      <c r="O40" s="52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54"/>
      <c r="AA40" s="53"/>
      <c r="AB40" s="53"/>
    </row>
    <row r="41" spans="1:28" ht="12.95" customHeight="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  <c r="Y41" s="53"/>
      <c r="Z41" s="149" t="s">
        <v>22</v>
      </c>
      <c r="AA41" s="138">
        <f>AB37</f>
        <v>0</v>
      </c>
      <c r="AB41" s="53"/>
    </row>
    <row r="42" spans="1:28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5"/>
      <c r="Y42" s="53"/>
      <c r="Z42" s="150"/>
      <c r="AA42" s="139"/>
      <c r="AB42" s="53"/>
    </row>
    <row r="43" spans="1:28" ht="26.25" thickBot="1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53"/>
      <c r="Z43" s="28" t="s">
        <v>23</v>
      </c>
      <c r="AA43" s="29">
        <f>AA37</f>
        <v>0</v>
      </c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B46" s="53"/>
      <c r="C46" s="53"/>
      <c r="D46" s="53"/>
      <c r="E46" s="53"/>
      <c r="F46" s="53"/>
      <c r="G46" s="5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  <row r="57" spans="7:7" x14ac:dyDescent="0.2">
      <c r="G57" s="57"/>
    </row>
  </sheetData>
  <sheetProtection sheet="1" objects="1" scenarios="1" selectLockedCells="1"/>
  <mergeCells count="12">
    <mergeCell ref="AA41:AA42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1:Z42"/>
  </mergeCells>
  <conditionalFormatting sqref="AA7:AB37">
    <cfRule type="cellIs" dxfId="0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M106"/>
  <sheetViews>
    <sheetView workbookViewId="0">
      <selection activeCell="D13" sqref="D13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+DECEMBRE!A7</f>
        <v>43070</v>
      </c>
      <c r="B1" s="106" t="s">
        <v>27</v>
      </c>
      <c r="C1" s="106" t="s">
        <v>28</v>
      </c>
      <c r="D1" s="107" t="s">
        <v>184</v>
      </c>
      <c r="E1" s="106" t="s">
        <v>175</v>
      </c>
      <c r="F1" s="106">
        <v>0</v>
      </c>
      <c r="G1" s="108">
        <f>+DECEMBRE!L7</f>
        <v>0</v>
      </c>
    </row>
    <row r="2" spans="1:13" ht="15" x14ac:dyDescent="0.25">
      <c r="A2" s="105">
        <f>+DECEMBRE!A8</f>
        <v>43071</v>
      </c>
      <c r="B2" s="106" t="s">
        <v>27</v>
      </c>
      <c r="C2" s="106" t="s">
        <v>28</v>
      </c>
      <c r="D2" s="107" t="s">
        <v>184</v>
      </c>
      <c r="E2" s="106" t="s">
        <v>175</v>
      </c>
      <c r="F2" s="106">
        <v>0</v>
      </c>
      <c r="G2" s="108">
        <f>+DECEMBRE!L8</f>
        <v>0</v>
      </c>
    </row>
    <row r="3" spans="1:13" ht="15" x14ac:dyDescent="0.25">
      <c r="A3" s="105">
        <f>+DECEMBRE!A9</f>
        <v>43072</v>
      </c>
      <c r="B3" s="106" t="s">
        <v>27</v>
      </c>
      <c r="C3" s="106" t="s">
        <v>28</v>
      </c>
      <c r="D3" s="107" t="s">
        <v>184</v>
      </c>
      <c r="E3" s="106" t="s">
        <v>175</v>
      </c>
      <c r="F3" s="106">
        <v>0</v>
      </c>
      <c r="G3" s="108">
        <f>+DECEMBRE!L9</f>
        <v>0</v>
      </c>
      <c r="J3" s="104" t="s">
        <v>75</v>
      </c>
    </row>
    <row r="4" spans="1:13" ht="15" x14ac:dyDescent="0.25">
      <c r="A4" s="105">
        <f>+DECEMBRE!A10</f>
        <v>43073</v>
      </c>
      <c r="B4" s="106" t="s">
        <v>27</v>
      </c>
      <c r="C4" s="106" t="s">
        <v>28</v>
      </c>
      <c r="D4" s="107" t="s">
        <v>184</v>
      </c>
      <c r="E4" s="106" t="s">
        <v>175</v>
      </c>
      <c r="F4" s="106">
        <v>0</v>
      </c>
      <c r="G4" s="108">
        <f>+DECEMBRE!L10</f>
        <v>0</v>
      </c>
    </row>
    <row r="5" spans="1:13" ht="15" x14ac:dyDescent="0.25">
      <c r="A5" s="105">
        <f>+DECEMBRE!A11</f>
        <v>43074</v>
      </c>
      <c r="B5" s="106" t="s">
        <v>27</v>
      </c>
      <c r="C5" s="106" t="s">
        <v>28</v>
      </c>
      <c r="D5" s="107" t="s">
        <v>184</v>
      </c>
      <c r="E5" s="106" t="s">
        <v>175</v>
      </c>
      <c r="F5" s="106">
        <v>0</v>
      </c>
      <c r="G5" s="108">
        <f>+DECEMBRE!L11</f>
        <v>0</v>
      </c>
      <c r="J5" t="s">
        <v>76</v>
      </c>
      <c r="K5" s="101">
        <f>+SUM(F:F)</f>
        <v>0</v>
      </c>
    </row>
    <row r="6" spans="1:13" ht="15" x14ac:dyDescent="0.25">
      <c r="A6" s="105">
        <f>+DECEMBRE!A12</f>
        <v>43075</v>
      </c>
      <c r="B6" s="106" t="s">
        <v>27</v>
      </c>
      <c r="C6" s="106" t="s">
        <v>28</v>
      </c>
      <c r="D6" s="107" t="s">
        <v>184</v>
      </c>
      <c r="E6" s="106" t="s">
        <v>175</v>
      </c>
      <c r="F6" s="106">
        <v>0</v>
      </c>
      <c r="G6" s="108">
        <f>+DECEMBRE!L12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+DECEMBRE!A13</f>
        <v>43076</v>
      </c>
      <c r="B7" s="106" t="s">
        <v>27</v>
      </c>
      <c r="C7" s="106" t="s">
        <v>28</v>
      </c>
      <c r="D7" s="107" t="s">
        <v>184</v>
      </c>
      <c r="E7" s="106" t="s">
        <v>175</v>
      </c>
      <c r="F7" s="106">
        <v>0</v>
      </c>
      <c r="G7" s="108">
        <f>+DECEMBRE!L13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+DECEMBRE!A14</f>
        <v>43077</v>
      </c>
      <c r="B8" s="106" t="s">
        <v>27</v>
      </c>
      <c r="C8" s="106" t="s">
        <v>28</v>
      </c>
      <c r="D8" s="107" t="s">
        <v>184</v>
      </c>
      <c r="E8" s="106" t="s">
        <v>175</v>
      </c>
      <c r="F8" s="106">
        <v>0</v>
      </c>
      <c r="G8" s="108">
        <f>+DECEMBRE!L14</f>
        <v>0</v>
      </c>
    </row>
    <row r="9" spans="1:13" ht="15" x14ac:dyDescent="0.25">
      <c r="A9" s="105">
        <f>+DECEMBRE!A15</f>
        <v>43078</v>
      </c>
      <c r="B9" s="106" t="s">
        <v>27</v>
      </c>
      <c r="C9" s="106" t="s">
        <v>28</v>
      </c>
      <c r="D9" s="107" t="s">
        <v>184</v>
      </c>
      <c r="E9" s="106" t="s">
        <v>175</v>
      </c>
      <c r="F9" s="106">
        <v>0</v>
      </c>
      <c r="G9" s="108">
        <f>+DECEMBRE!L15</f>
        <v>0</v>
      </c>
    </row>
    <row r="10" spans="1:13" ht="15" x14ac:dyDescent="0.25">
      <c r="A10" s="105">
        <f>+DECEMBRE!A16</f>
        <v>43079</v>
      </c>
      <c r="B10" s="106" t="s">
        <v>27</v>
      </c>
      <c r="C10" s="106" t="s">
        <v>28</v>
      </c>
      <c r="D10" s="107" t="s">
        <v>184</v>
      </c>
      <c r="E10" s="106" t="s">
        <v>175</v>
      </c>
      <c r="F10" s="106">
        <v>0</v>
      </c>
      <c r="G10" s="108">
        <f>+DECEMBRE!L16</f>
        <v>0</v>
      </c>
    </row>
    <row r="11" spans="1:13" ht="15" x14ac:dyDescent="0.25">
      <c r="A11" s="105">
        <f>+DECEMBRE!A17</f>
        <v>43080</v>
      </c>
      <c r="B11" s="106" t="s">
        <v>27</v>
      </c>
      <c r="C11" s="106" t="s">
        <v>28</v>
      </c>
      <c r="D11" s="107" t="s">
        <v>184</v>
      </c>
      <c r="E11" s="106" t="s">
        <v>175</v>
      </c>
      <c r="F11" s="106">
        <v>0</v>
      </c>
      <c r="G11" s="108">
        <f>+DECEMBRE!L17</f>
        <v>0</v>
      </c>
    </row>
    <row r="12" spans="1:13" ht="15" x14ac:dyDescent="0.25">
      <c r="A12" s="105">
        <f>+DECEMBRE!A18</f>
        <v>43081</v>
      </c>
      <c r="B12" s="106" t="s">
        <v>27</v>
      </c>
      <c r="C12" s="106" t="s">
        <v>28</v>
      </c>
      <c r="D12" s="107" t="s">
        <v>184</v>
      </c>
      <c r="E12" s="106" t="s">
        <v>175</v>
      </c>
      <c r="F12" s="106">
        <v>0</v>
      </c>
      <c r="G12" s="108">
        <f>+DECEMBRE!L18</f>
        <v>0</v>
      </c>
    </row>
    <row r="13" spans="1:13" ht="15" x14ac:dyDescent="0.25">
      <c r="A13" s="105">
        <f>+DECEMBRE!A19</f>
        <v>43082</v>
      </c>
      <c r="B13" s="106" t="s">
        <v>27</v>
      </c>
      <c r="C13" s="106" t="s">
        <v>28</v>
      </c>
      <c r="D13" s="107" t="s">
        <v>184</v>
      </c>
      <c r="E13" s="106" t="s">
        <v>175</v>
      </c>
      <c r="F13" s="106">
        <v>0</v>
      </c>
      <c r="G13" s="108">
        <f>+DECEMBRE!L19</f>
        <v>0</v>
      </c>
    </row>
    <row r="14" spans="1:13" ht="15" x14ac:dyDescent="0.25">
      <c r="A14" s="105">
        <f>+DECEMBRE!A20</f>
        <v>43083</v>
      </c>
      <c r="B14" s="106" t="s">
        <v>27</v>
      </c>
      <c r="C14" s="106" t="s">
        <v>28</v>
      </c>
      <c r="D14" s="107" t="s">
        <v>184</v>
      </c>
      <c r="E14" s="106" t="s">
        <v>175</v>
      </c>
      <c r="F14" s="106">
        <v>0</v>
      </c>
      <c r="G14" s="108">
        <f>+DECEMBRE!L20</f>
        <v>0</v>
      </c>
    </row>
    <row r="15" spans="1:13" ht="15" x14ac:dyDescent="0.25">
      <c r="A15" s="105">
        <f>+DECEMBRE!A21</f>
        <v>43084</v>
      </c>
      <c r="B15" s="106" t="s">
        <v>27</v>
      </c>
      <c r="C15" s="106" t="s">
        <v>28</v>
      </c>
      <c r="D15" s="107" t="s">
        <v>184</v>
      </c>
      <c r="E15" s="106" t="s">
        <v>175</v>
      </c>
      <c r="F15" s="106">
        <v>0</v>
      </c>
      <c r="G15" s="108">
        <f>+DECEMBRE!L21</f>
        <v>0</v>
      </c>
    </row>
    <row r="16" spans="1:13" ht="15" x14ac:dyDescent="0.25">
      <c r="A16" s="105">
        <f>+DECEMBRE!A22</f>
        <v>43085</v>
      </c>
      <c r="B16" s="106" t="s">
        <v>27</v>
      </c>
      <c r="C16" s="106" t="s">
        <v>28</v>
      </c>
      <c r="D16" s="107" t="s">
        <v>184</v>
      </c>
      <c r="E16" s="106" t="s">
        <v>175</v>
      </c>
      <c r="F16" s="106">
        <v>0</v>
      </c>
      <c r="G16" s="108">
        <f>+DECEMBRE!L22</f>
        <v>0</v>
      </c>
    </row>
    <row r="17" spans="1:7" customFormat="1" ht="15" x14ac:dyDescent="0.25">
      <c r="A17" s="105">
        <f>+DECEMBRE!A23</f>
        <v>43086</v>
      </c>
      <c r="B17" s="106" t="s">
        <v>27</v>
      </c>
      <c r="C17" s="106" t="s">
        <v>28</v>
      </c>
      <c r="D17" s="107" t="s">
        <v>184</v>
      </c>
      <c r="E17" s="106" t="s">
        <v>175</v>
      </c>
      <c r="F17" s="106">
        <v>0</v>
      </c>
      <c r="G17" s="108">
        <f>+DECEMBRE!L23</f>
        <v>0</v>
      </c>
    </row>
    <row r="18" spans="1:7" customFormat="1" ht="15" x14ac:dyDescent="0.25">
      <c r="A18" s="105">
        <f>+DECEMBRE!A24</f>
        <v>43087</v>
      </c>
      <c r="B18" s="106" t="s">
        <v>27</v>
      </c>
      <c r="C18" s="106" t="s">
        <v>28</v>
      </c>
      <c r="D18" s="107" t="s">
        <v>184</v>
      </c>
      <c r="E18" s="106" t="s">
        <v>175</v>
      </c>
      <c r="F18" s="106">
        <v>0</v>
      </c>
      <c r="G18" s="108">
        <f>+DECEMBRE!L24</f>
        <v>0</v>
      </c>
    </row>
    <row r="19" spans="1:7" customFormat="1" ht="15" x14ac:dyDescent="0.25">
      <c r="A19" s="105">
        <f>+DECEMBRE!A25</f>
        <v>43088</v>
      </c>
      <c r="B19" s="106" t="s">
        <v>27</v>
      </c>
      <c r="C19" s="106" t="s">
        <v>28</v>
      </c>
      <c r="D19" s="107" t="s">
        <v>184</v>
      </c>
      <c r="E19" s="106" t="s">
        <v>175</v>
      </c>
      <c r="F19" s="106">
        <v>0</v>
      </c>
      <c r="G19" s="108">
        <f>+DECEMBRE!L25</f>
        <v>0</v>
      </c>
    </row>
    <row r="20" spans="1:7" customFormat="1" ht="15" x14ac:dyDescent="0.25">
      <c r="A20" s="105">
        <f>+DECEMBRE!A26</f>
        <v>43089</v>
      </c>
      <c r="B20" s="106" t="s">
        <v>27</v>
      </c>
      <c r="C20" s="106" t="s">
        <v>28</v>
      </c>
      <c r="D20" s="107" t="s">
        <v>184</v>
      </c>
      <c r="E20" s="106" t="s">
        <v>175</v>
      </c>
      <c r="F20" s="106">
        <v>0</v>
      </c>
      <c r="G20" s="108">
        <f>+DECEMBRE!L26</f>
        <v>0</v>
      </c>
    </row>
    <row r="21" spans="1:7" customFormat="1" ht="15" x14ac:dyDescent="0.25">
      <c r="A21" s="105">
        <f>+DECEMBRE!A27</f>
        <v>43090</v>
      </c>
      <c r="B21" s="106" t="s">
        <v>27</v>
      </c>
      <c r="C21" s="106" t="s">
        <v>28</v>
      </c>
      <c r="D21" s="107" t="s">
        <v>184</v>
      </c>
      <c r="E21" s="106" t="s">
        <v>175</v>
      </c>
      <c r="F21" s="106">
        <v>0</v>
      </c>
      <c r="G21" s="108">
        <f>+DECEMBRE!L27</f>
        <v>0</v>
      </c>
    </row>
    <row r="22" spans="1:7" customFormat="1" ht="15" x14ac:dyDescent="0.25">
      <c r="A22" s="105">
        <f>+DECEMBRE!A28</f>
        <v>43091</v>
      </c>
      <c r="B22" s="106" t="s">
        <v>27</v>
      </c>
      <c r="C22" s="106" t="s">
        <v>28</v>
      </c>
      <c r="D22" s="107" t="s">
        <v>184</v>
      </c>
      <c r="E22" s="106" t="s">
        <v>175</v>
      </c>
      <c r="F22" s="106">
        <v>0</v>
      </c>
      <c r="G22" s="108">
        <f>+DECEMBRE!L28</f>
        <v>0</v>
      </c>
    </row>
    <row r="23" spans="1:7" customFormat="1" ht="15" x14ac:dyDescent="0.25">
      <c r="A23" s="105">
        <f>+DECEMBRE!A29</f>
        <v>43092</v>
      </c>
      <c r="B23" s="106" t="s">
        <v>27</v>
      </c>
      <c r="C23" s="106" t="s">
        <v>28</v>
      </c>
      <c r="D23" s="107" t="s">
        <v>184</v>
      </c>
      <c r="E23" s="106" t="s">
        <v>175</v>
      </c>
      <c r="F23" s="106">
        <v>0</v>
      </c>
      <c r="G23" s="108">
        <f>+DECEMBRE!L29</f>
        <v>0</v>
      </c>
    </row>
    <row r="24" spans="1:7" customFormat="1" ht="15" x14ac:dyDescent="0.25">
      <c r="A24" s="105">
        <f>+DECEMBRE!A30</f>
        <v>43093</v>
      </c>
      <c r="B24" s="106" t="s">
        <v>27</v>
      </c>
      <c r="C24" s="106" t="s">
        <v>28</v>
      </c>
      <c r="D24" s="107" t="s">
        <v>184</v>
      </c>
      <c r="E24" s="106" t="s">
        <v>175</v>
      </c>
      <c r="F24" s="106">
        <v>0</v>
      </c>
      <c r="G24" s="108">
        <f>+DECEMBRE!L30</f>
        <v>0</v>
      </c>
    </row>
    <row r="25" spans="1:7" customFormat="1" ht="15" x14ac:dyDescent="0.25">
      <c r="A25" s="105">
        <f>+DECEMBRE!A31</f>
        <v>43094</v>
      </c>
      <c r="B25" s="106" t="s">
        <v>27</v>
      </c>
      <c r="C25" s="106" t="s">
        <v>28</v>
      </c>
      <c r="D25" s="107" t="s">
        <v>184</v>
      </c>
      <c r="E25" s="106" t="s">
        <v>175</v>
      </c>
      <c r="F25" s="106">
        <v>0</v>
      </c>
      <c r="G25" s="108">
        <f>+DECEMBRE!L31</f>
        <v>0</v>
      </c>
    </row>
    <row r="26" spans="1:7" customFormat="1" ht="15" x14ac:dyDescent="0.25">
      <c r="A26" s="105">
        <f>+DECEMBRE!A32</f>
        <v>43095</v>
      </c>
      <c r="B26" s="106" t="s">
        <v>27</v>
      </c>
      <c r="C26" s="106" t="s">
        <v>28</v>
      </c>
      <c r="D26" s="107" t="s">
        <v>184</v>
      </c>
      <c r="E26" s="106" t="s">
        <v>175</v>
      </c>
      <c r="F26" s="106">
        <v>0</v>
      </c>
      <c r="G26" s="108">
        <f>+DECEMBRE!L32</f>
        <v>0</v>
      </c>
    </row>
    <row r="27" spans="1:7" customFormat="1" ht="15" x14ac:dyDescent="0.25">
      <c r="A27" s="105">
        <f>+DECEMBRE!A33</f>
        <v>43096</v>
      </c>
      <c r="B27" s="106" t="s">
        <v>27</v>
      </c>
      <c r="C27" s="106" t="s">
        <v>28</v>
      </c>
      <c r="D27" s="107" t="s">
        <v>184</v>
      </c>
      <c r="E27" s="106" t="s">
        <v>175</v>
      </c>
      <c r="F27" s="106">
        <v>0</v>
      </c>
      <c r="G27" s="108">
        <f>+DECEMBRE!L33</f>
        <v>0</v>
      </c>
    </row>
    <row r="28" spans="1:7" customFormat="1" ht="15" x14ac:dyDescent="0.25">
      <c r="A28" s="105">
        <f>+DECEMBRE!A34</f>
        <v>43097</v>
      </c>
      <c r="B28" s="106" t="s">
        <v>27</v>
      </c>
      <c r="C28" s="106" t="s">
        <v>28</v>
      </c>
      <c r="D28" s="107" t="s">
        <v>184</v>
      </c>
      <c r="E28" s="106" t="s">
        <v>175</v>
      </c>
      <c r="F28" s="106">
        <v>0</v>
      </c>
      <c r="G28" s="108">
        <f>+DECEMBRE!L34</f>
        <v>0</v>
      </c>
    </row>
    <row r="29" spans="1:7" customFormat="1" ht="15" x14ac:dyDescent="0.25">
      <c r="A29" s="105">
        <f>+DECEMBRE!A35</f>
        <v>43098</v>
      </c>
      <c r="B29" s="106" t="s">
        <v>27</v>
      </c>
      <c r="C29" s="106" t="s">
        <v>28</v>
      </c>
      <c r="D29" s="107" t="s">
        <v>184</v>
      </c>
      <c r="E29" s="106" t="s">
        <v>175</v>
      </c>
      <c r="F29" s="106">
        <v>0</v>
      </c>
      <c r="G29" s="108">
        <f>+DECEMBRE!L35</f>
        <v>0</v>
      </c>
    </row>
    <row r="30" spans="1:7" customFormat="1" ht="15" x14ac:dyDescent="0.25">
      <c r="A30" s="105">
        <f>+DECEMBRE!A36</f>
        <v>43099</v>
      </c>
      <c r="B30" s="106" t="s">
        <v>27</v>
      </c>
      <c r="C30" s="106" t="s">
        <v>28</v>
      </c>
      <c r="D30" s="107" t="s">
        <v>184</v>
      </c>
      <c r="E30" s="106" t="s">
        <v>175</v>
      </c>
      <c r="F30" s="106">
        <v>0</v>
      </c>
      <c r="G30" s="108">
        <f>+DECEMBRE!L36</f>
        <v>0</v>
      </c>
    </row>
    <row r="31" spans="1:7" customFormat="1" ht="15" x14ac:dyDescent="0.25">
      <c r="A31" s="105">
        <f>+DECEMBRE!A37</f>
        <v>43100</v>
      </c>
      <c r="B31" s="106" t="s">
        <v>27</v>
      </c>
      <c r="C31" s="106" t="s">
        <v>28</v>
      </c>
      <c r="D31" s="107" t="s">
        <v>184</v>
      </c>
      <c r="E31" s="106" t="s">
        <v>175</v>
      </c>
      <c r="F31" s="106">
        <v>0</v>
      </c>
      <c r="G31" s="108">
        <f>+DECEMBRE!L37</f>
        <v>0</v>
      </c>
    </row>
    <row r="32" spans="1:7" customFormat="1" ht="15" x14ac:dyDescent="0.25">
      <c r="A32" s="105">
        <f>+DECEMBRE!A7</f>
        <v>43070</v>
      </c>
      <c r="B32" s="106" t="s">
        <v>27</v>
      </c>
      <c r="C32" s="106">
        <v>580</v>
      </c>
      <c r="D32" s="107" t="s">
        <v>184</v>
      </c>
      <c r="E32" s="106" t="s">
        <v>45</v>
      </c>
      <c r="F32" s="108">
        <f>+DECEMBRE!S7</f>
        <v>0</v>
      </c>
      <c r="G32" s="108">
        <f>+DECEMBRE!L41</f>
        <v>0</v>
      </c>
    </row>
    <row r="33" spans="1:7" customFormat="1" ht="15" x14ac:dyDescent="0.25">
      <c r="A33" s="105">
        <f>+DECEMBRE!A8</f>
        <v>43071</v>
      </c>
      <c r="B33" s="106" t="s">
        <v>27</v>
      </c>
      <c r="C33" s="106">
        <v>580</v>
      </c>
      <c r="D33" s="107" t="s">
        <v>184</v>
      </c>
      <c r="E33" s="106" t="s">
        <v>45</v>
      </c>
      <c r="F33" s="108">
        <f>+DECEMBRE!S8</f>
        <v>0</v>
      </c>
      <c r="G33" s="108">
        <f>+DECEMBRE!L42</f>
        <v>0</v>
      </c>
    </row>
    <row r="34" spans="1:7" customFormat="1" ht="15" x14ac:dyDescent="0.25">
      <c r="A34" s="105">
        <f>+DECEMBRE!A9</f>
        <v>43072</v>
      </c>
      <c r="B34" s="106" t="s">
        <v>27</v>
      </c>
      <c r="C34" s="106">
        <v>580</v>
      </c>
      <c r="D34" s="107" t="s">
        <v>184</v>
      </c>
      <c r="E34" s="106" t="s">
        <v>45</v>
      </c>
      <c r="F34" s="108">
        <f>+DECEMBRE!S9</f>
        <v>0</v>
      </c>
      <c r="G34" s="108">
        <f>+DECEMBRE!L43</f>
        <v>0</v>
      </c>
    </row>
    <row r="35" spans="1:7" customFormat="1" ht="15" x14ac:dyDescent="0.25">
      <c r="A35" s="105">
        <f>+DECEMBRE!A10</f>
        <v>43073</v>
      </c>
      <c r="B35" s="106" t="s">
        <v>27</v>
      </c>
      <c r="C35" s="106">
        <v>580</v>
      </c>
      <c r="D35" s="107" t="s">
        <v>184</v>
      </c>
      <c r="E35" s="106" t="s">
        <v>45</v>
      </c>
      <c r="F35" s="108">
        <f>+DECEMBRE!S10</f>
        <v>0</v>
      </c>
      <c r="G35" s="108">
        <f>+DECEMBRE!L44</f>
        <v>0</v>
      </c>
    </row>
    <row r="36" spans="1:7" customFormat="1" ht="15" x14ac:dyDescent="0.25">
      <c r="A36" s="105">
        <f>+DECEMBRE!A11</f>
        <v>43074</v>
      </c>
      <c r="B36" s="106" t="s">
        <v>27</v>
      </c>
      <c r="C36" s="106">
        <v>580</v>
      </c>
      <c r="D36" s="107" t="s">
        <v>184</v>
      </c>
      <c r="E36" s="106" t="s">
        <v>45</v>
      </c>
      <c r="F36" s="108">
        <f>+DECEMBRE!S11</f>
        <v>0</v>
      </c>
      <c r="G36" s="108">
        <f>+DECEMBRE!L45</f>
        <v>0</v>
      </c>
    </row>
    <row r="37" spans="1:7" customFormat="1" ht="15" x14ac:dyDescent="0.25">
      <c r="A37" s="105">
        <f>+DECEMBRE!A12</f>
        <v>43075</v>
      </c>
      <c r="B37" s="106" t="s">
        <v>27</v>
      </c>
      <c r="C37" s="106">
        <v>580</v>
      </c>
      <c r="D37" s="107" t="s">
        <v>184</v>
      </c>
      <c r="E37" s="106" t="s">
        <v>45</v>
      </c>
      <c r="F37" s="108">
        <f>+DECEMBRE!S12</f>
        <v>0</v>
      </c>
      <c r="G37" s="108">
        <f>+DECEMBRE!L46</f>
        <v>0</v>
      </c>
    </row>
    <row r="38" spans="1:7" customFormat="1" ht="15" x14ac:dyDescent="0.25">
      <c r="A38" s="105">
        <f>+DECEMBRE!A13</f>
        <v>43076</v>
      </c>
      <c r="B38" s="106" t="s">
        <v>27</v>
      </c>
      <c r="C38" s="106">
        <v>580</v>
      </c>
      <c r="D38" s="107" t="s">
        <v>184</v>
      </c>
      <c r="E38" s="106" t="s">
        <v>45</v>
      </c>
      <c r="F38" s="108">
        <f>+DECEMBRE!S13</f>
        <v>0</v>
      </c>
      <c r="G38" s="108">
        <f>+DECEMBRE!L47</f>
        <v>0</v>
      </c>
    </row>
    <row r="39" spans="1:7" customFormat="1" ht="15" x14ac:dyDescent="0.25">
      <c r="A39" s="105">
        <f>+DECEMBRE!A14</f>
        <v>43077</v>
      </c>
      <c r="B39" s="106" t="s">
        <v>27</v>
      </c>
      <c r="C39" s="106">
        <v>580</v>
      </c>
      <c r="D39" s="107" t="s">
        <v>184</v>
      </c>
      <c r="E39" s="106" t="s">
        <v>45</v>
      </c>
      <c r="F39" s="108">
        <f>+DECEMBRE!S14</f>
        <v>0</v>
      </c>
      <c r="G39" s="108">
        <f>+DECEMBRE!L48</f>
        <v>0</v>
      </c>
    </row>
    <row r="40" spans="1:7" customFormat="1" ht="15" x14ac:dyDescent="0.25">
      <c r="A40" s="105">
        <f>+DECEMBRE!A15</f>
        <v>43078</v>
      </c>
      <c r="B40" s="106" t="s">
        <v>27</v>
      </c>
      <c r="C40" s="106">
        <v>580</v>
      </c>
      <c r="D40" s="107" t="s">
        <v>184</v>
      </c>
      <c r="E40" s="106" t="s">
        <v>45</v>
      </c>
      <c r="F40" s="108">
        <f>+DECEMBRE!S15</f>
        <v>0</v>
      </c>
      <c r="G40" s="108">
        <f>+DECEMBRE!L49</f>
        <v>0</v>
      </c>
    </row>
    <row r="41" spans="1:7" customFormat="1" ht="15" x14ac:dyDescent="0.25">
      <c r="A41" s="105">
        <f>+DECEMBRE!A16</f>
        <v>43079</v>
      </c>
      <c r="B41" s="106" t="s">
        <v>27</v>
      </c>
      <c r="C41" s="106">
        <v>580</v>
      </c>
      <c r="D41" s="107" t="s">
        <v>184</v>
      </c>
      <c r="E41" s="106" t="s">
        <v>45</v>
      </c>
      <c r="F41" s="108">
        <f>+DECEMBRE!S16</f>
        <v>0</v>
      </c>
      <c r="G41" s="108">
        <f>+DECEMBRE!L50</f>
        <v>0</v>
      </c>
    </row>
    <row r="42" spans="1:7" customFormat="1" ht="15" x14ac:dyDescent="0.25">
      <c r="A42" s="105">
        <f>+DECEMBRE!A17</f>
        <v>43080</v>
      </c>
      <c r="B42" s="106" t="s">
        <v>27</v>
      </c>
      <c r="C42" s="106">
        <v>580</v>
      </c>
      <c r="D42" s="107" t="s">
        <v>184</v>
      </c>
      <c r="E42" s="106" t="s">
        <v>45</v>
      </c>
      <c r="F42" s="108">
        <f>+DECEMBRE!S17</f>
        <v>0</v>
      </c>
      <c r="G42" s="108">
        <f>+DECEMBRE!L51</f>
        <v>0</v>
      </c>
    </row>
    <row r="43" spans="1:7" customFormat="1" ht="15" x14ac:dyDescent="0.25">
      <c r="A43" s="105">
        <f>+DECEMBRE!A18</f>
        <v>43081</v>
      </c>
      <c r="B43" s="106" t="s">
        <v>27</v>
      </c>
      <c r="C43" s="106">
        <v>580</v>
      </c>
      <c r="D43" s="107" t="s">
        <v>184</v>
      </c>
      <c r="E43" s="106" t="s">
        <v>45</v>
      </c>
      <c r="F43" s="108">
        <f>+DECEMBRE!S18</f>
        <v>0</v>
      </c>
      <c r="G43" s="108">
        <f>+DECEMBRE!L52</f>
        <v>0</v>
      </c>
    </row>
    <row r="44" spans="1:7" customFormat="1" ht="15" x14ac:dyDescent="0.25">
      <c r="A44" s="105">
        <f>+DECEMBRE!A19</f>
        <v>43082</v>
      </c>
      <c r="B44" s="106" t="s">
        <v>27</v>
      </c>
      <c r="C44" s="106">
        <v>580</v>
      </c>
      <c r="D44" s="107" t="s">
        <v>184</v>
      </c>
      <c r="E44" s="106" t="s">
        <v>45</v>
      </c>
      <c r="F44" s="108">
        <f>+DECEMBRE!S19</f>
        <v>0</v>
      </c>
      <c r="G44" s="108">
        <f>+DECEMBRE!L53</f>
        <v>0</v>
      </c>
    </row>
    <row r="45" spans="1:7" customFormat="1" ht="15" x14ac:dyDescent="0.25">
      <c r="A45" s="105">
        <f>+DECEMBRE!A20</f>
        <v>43083</v>
      </c>
      <c r="B45" s="106" t="s">
        <v>27</v>
      </c>
      <c r="C45" s="106">
        <v>580</v>
      </c>
      <c r="D45" s="107" t="s">
        <v>184</v>
      </c>
      <c r="E45" s="106" t="s">
        <v>45</v>
      </c>
      <c r="F45" s="108">
        <f>+DECEMBRE!S20</f>
        <v>0</v>
      </c>
      <c r="G45" s="108">
        <f>+DECEMBRE!L54</f>
        <v>0</v>
      </c>
    </row>
    <row r="46" spans="1:7" customFormat="1" ht="15" x14ac:dyDescent="0.25">
      <c r="A46" s="105">
        <f>+DECEMBRE!A21</f>
        <v>43084</v>
      </c>
      <c r="B46" s="106" t="s">
        <v>27</v>
      </c>
      <c r="C46" s="106">
        <v>580</v>
      </c>
      <c r="D46" s="107" t="s">
        <v>184</v>
      </c>
      <c r="E46" s="106" t="s">
        <v>45</v>
      </c>
      <c r="F46" s="108">
        <f>+DECEMBRE!S21</f>
        <v>0</v>
      </c>
      <c r="G46" s="108">
        <f>+DECEMBRE!L55</f>
        <v>0</v>
      </c>
    </row>
    <row r="47" spans="1:7" customFormat="1" ht="15" x14ac:dyDescent="0.25">
      <c r="A47" s="105">
        <f>+DECEMBRE!A22</f>
        <v>43085</v>
      </c>
      <c r="B47" s="106" t="s">
        <v>27</v>
      </c>
      <c r="C47" s="106">
        <v>580</v>
      </c>
      <c r="D47" s="107" t="s">
        <v>184</v>
      </c>
      <c r="E47" s="106" t="s">
        <v>45</v>
      </c>
      <c r="F47" s="108">
        <f>+DECEMBRE!S22</f>
        <v>0</v>
      </c>
      <c r="G47" s="108">
        <f>+DECEMBRE!L56</f>
        <v>0</v>
      </c>
    </row>
    <row r="48" spans="1:7" customFormat="1" ht="15" x14ac:dyDescent="0.25">
      <c r="A48" s="105">
        <f>+DECEMBRE!A23</f>
        <v>43086</v>
      </c>
      <c r="B48" s="106" t="s">
        <v>27</v>
      </c>
      <c r="C48" s="106">
        <v>580</v>
      </c>
      <c r="D48" s="107" t="s">
        <v>184</v>
      </c>
      <c r="E48" s="106" t="s">
        <v>45</v>
      </c>
      <c r="F48" s="108">
        <f>+DECEMBRE!S23</f>
        <v>0</v>
      </c>
      <c r="G48" s="108">
        <f>+DECEMBRE!L57</f>
        <v>0</v>
      </c>
    </row>
    <row r="49" spans="1:7" customFormat="1" ht="15" x14ac:dyDescent="0.25">
      <c r="A49" s="105">
        <f>+DECEMBRE!A24</f>
        <v>43087</v>
      </c>
      <c r="B49" s="106" t="s">
        <v>27</v>
      </c>
      <c r="C49" s="106">
        <v>580</v>
      </c>
      <c r="D49" s="107" t="s">
        <v>184</v>
      </c>
      <c r="E49" s="106" t="s">
        <v>45</v>
      </c>
      <c r="F49" s="108">
        <f>+DECEMBRE!S24</f>
        <v>0</v>
      </c>
      <c r="G49" s="108">
        <f>+DECEMBRE!L58</f>
        <v>0</v>
      </c>
    </row>
    <row r="50" spans="1:7" customFormat="1" ht="15" x14ac:dyDescent="0.25">
      <c r="A50" s="105">
        <f>+DECEMBRE!A25</f>
        <v>43088</v>
      </c>
      <c r="B50" s="106" t="s">
        <v>27</v>
      </c>
      <c r="C50" s="106">
        <v>580</v>
      </c>
      <c r="D50" s="107" t="s">
        <v>184</v>
      </c>
      <c r="E50" s="106" t="s">
        <v>45</v>
      </c>
      <c r="F50" s="108">
        <f>+DECEMBRE!S25</f>
        <v>0</v>
      </c>
      <c r="G50" s="108">
        <f>+DECEMBRE!L59</f>
        <v>0</v>
      </c>
    </row>
    <row r="51" spans="1:7" customFormat="1" ht="15" x14ac:dyDescent="0.25">
      <c r="A51" s="105">
        <f>+DECEMBRE!A26</f>
        <v>43089</v>
      </c>
      <c r="B51" s="106" t="s">
        <v>27</v>
      </c>
      <c r="C51" s="106">
        <v>580</v>
      </c>
      <c r="D51" s="107" t="s">
        <v>184</v>
      </c>
      <c r="E51" s="106" t="s">
        <v>45</v>
      </c>
      <c r="F51" s="108">
        <f>+DECEMBRE!S26</f>
        <v>0</v>
      </c>
      <c r="G51" s="108">
        <f>+DECEMBRE!L60</f>
        <v>0</v>
      </c>
    </row>
    <row r="52" spans="1:7" customFormat="1" ht="15" x14ac:dyDescent="0.25">
      <c r="A52" s="105">
        <f>+DECEMBRE!A27</f>
        <v>43090</v>
      </c>
      <c r="B52" s="106" t="s">
        <v>27</v>
      </c>
      <c r="C52" s="106">
        <v>580</v>
      </c>
      <c r="D52" s="107" t="s">
        <v>184</v>
      </c>
      <c r="E52" s="106" t="s">
        <v>45</v>
      </c>
      <c r="F52" s="108">
        <f>+DECEMBRE!S27</f>
        <v>0</v>
      </c>
      <c r="G52" s="108">
        <f>+DECEMBRE!L61</f>
        <v>0</v>
      </c>
    </row>
    <row r="53" spans="1:7" customFormat="1" ht="15" x14ac:dyDescent="0.25">
      <c r="A53" s="105">
        <f>+DECEMBRE!A28</f>
        <v>43091</v>
      </c>
      <c r="B53" s="106" t="s">
        <v>27</v>
      </c>
      <c r="C53" s="106">
        <v>580</v>
      </c>
      <c r="D53" s="107" t="s">
        <v>184</v>
      </c>
      <c r="E53" s="106" t="s">
        <v>45</v>
      </c>
      <c r="F53" s="108">
        <f>+DECEMBRE!S28</f>
        <v>0</v>
      </c>
      <c r="G53" s="108">
        <f>+DECEMBRE!L62</f>
        <v>0</v>
      </c>
    </row>
    <row r="54" spans="1:7" customFormat="1" ht="15" x14ac:dyDescent="0.25">
      <c r="A54" s="105">
        <f>+DECEMBRE!A29</f>
        <v>43092</v>
      </c>
      <c r="B54" s="106" t="s">
        <v>27</v>
      </c>
      <c r="C54" s="106">
        <v>580</v>
      </c>
      <c r="D54" s="107" t="s">
        <v>184</v>
      </c>
      <c r="E54" s="106" t="s">
        <v>45</v>
      </c>
      <c r="F54" s="108">
        <f>+DECEMBRE!S29</f>
        <v>0</v>
      </c>
      <c r="G54" s="108">
        <f>+DECEMBRE!L63</f>
        <v>0</v>
      </c>
    </row>
    <row r="55" spans="1:7" customFormat="1" ht="15" x14ac:dyDescent="0.25">
      <c r="A55" s="105">
        <f>+DECEMBRE!A30</f>
        <v>43093</v>
      </c>
      <c r="B55" s="106" t="s">
        <v>27</v>
      </c>
      <c r="C55" s="106">
        <v>580</v>
      </c>
      <c r="D55" s="107" t="s">
        <v>184</v>
      </c>
      <c r="E55" s="106" t="s">
        <v>45</v>
      </c>
      <c r="F55" s="108">
        <f>+DECEMBRE!S30</f>
        <v>0</v>
      </c>
      <c r="G55" s="108">
        <f>+DECEMBRE!L64</f>
        <v>0</v>
      </c>
    </row>
    <row r="56" spans="1:7" customFormat="1" ht="15" x14ac:dyDescent="0.25">
      <c r="A56" s="105">
        <f>+DECEMBRE!A31</f>
        <v>43094</v>
      </c>
      <c r="B56" s="106" t="s">
        <v>27</v>
      </c>
      <c r="C56" s="106">
        <v>580</v>
      </c>
      <c r="D56" s="107" t="s">
        <v>184</v>
      </c>
      <c r="E56" s="106" t="s">
        <v>45</v>
      </c>
      <c r="F56" s="108">
        <f>+DECEMBRE!S31</f>
        <v>0</v>
      </c>
      <c r="G56" s="108">
        <f>+DECEMBRE!L65</f>
        <v>0</v>
      </c>
    </row>
    <row r="57" spans="1:7" customFormat="1" ht="15" x14ac:dyDescent="0.25">
      <c r="A57" s="105">
        <f>+DECEMBRE!A32</f>
        <v>43095</v>
      </c>
      <c r="B57" s="106" t="s">
        <v>27</v>
      </c>
      <c r="C57" s="106">
        <v>580</v>
      </c>
      <c r="D57" s="107" t="s">
        <v>184</v>
      </c>
      <c r="E57" s="106" t="s">
        <v>45</v>
      </c>
      <c r="F57" s="108">
        <f>+DECEMBRE!S32</f>
        <v>0</v>
      </c>
      <c r="G57" s="108">
        <f>+DECEMBRE!L66</f>
        <v>0</v>
      </c>
    </row>
    <row r="58" spans="1:7" customFormat="1" ht="15" x14ac:dyDescent="0.25">
      <c r="A58" s="105">
        <f>+DECEMBRE!A33</f>
        <v>43096</v>
      </c>
      <c r="B58" s="106" t="s">
        <v>27</v>
      </c>
      <c r="C58" s="106">
        <v>580</v>
      </c>
      <c r="D58" s="107" t="s">
        <v>184</v>
      </c>
      <c r="E58" s="106" t="s">
        <v>45</v>
      </c>
      <c r="F58" s="108">
        <f>+DECEMBRE!S33</f>
        <v>0</v>
      </c>
      <c r="G58" s="108">
        <f>+DECEMBRE!L67</f>
        <v>0</v>
      </c>
    </row>
    <row r="59" spans="1:7" customFormat="1" ht="15" x14ac:dyDescent="0.25">
      <c r="A59" s="105">
        <f>+DECEMBRE!A34</f>
        <v>43097</v>
      </c>
      <c r="B59" s="106" t="s">
        <v>27</v>
      </c>
      <c r="C59" s="106">
        <v>580</v>
      </c>
      <c r="D59" s="107" t="s">
        <v>184</v>
      </c>
      <c r="E59" s="106" t="s">
        <v>45</v>
      </c>
      <c r="F59" s="108">
        <f>+DECEMBRE!S34</f>
        <v>0</v>
      </c>
      <c r="G59" s="108">
        <f>+DECEMBRE!L68</f>
        <v>0</v>
      </c>
    </row>
    <row r="60" spans="1:7" customFormat="1" ht="15" x14ac:dyDescent="0.25">
      <c r="A60" s="105">
        <f>+DECEMBRE!A35</f>
        <v>43098</v>
      </c>
      <c r="B60" s="106" t="s">
        <v>27</v>
      </c>
      <c r="C60" s="106">
        <v>580</v>
      </c>
      <c r="D60" s="107" t="s">
        <v>184</v>
      </c>
      <c r="E60" s="106" t="s">
        <v>45</v>
      </c>
      <c r="F60" s="108">
        <f>+DECEMBRE!S35</f>
        <v>0</v>
      </c>
      <c r="G60" s="108">
        <f>+DECEMBRE!L69</f>
        <v>0</v>
      </c>
    </row>
    <row r="61" spans="1:7" customFormat="1" ht="15" x14ac:dyDescent="0.25">
      <c r="A61" s="105">
        <f>+DECEMBRE!A36</f>
        <v>43099</v>
      </c>
      <c r="B61" s="106" t="s">
        <v>27</v>
      </c>
      <c r="C61" s="106">
        <v>580</v>
      </c>
      <c r="D61" s="107" t="s">
        <v>184</v>
      </c>
      <c r="E61" s="106" t="s">
        <v>45</v>
      </c>
      <c r="F61" s="108">
        <f>+DECEMBRE!S36</f>
        <v>0</v>
      </c>
      <c r="G61" s="108">
        <f>+DECEMBRE!L70</f>
        <v>0</v>
      </c>
    </row>
    <row r="62" spans="1:7" customFormat="1" ht="15" x14ac:dyDescent="0.25">
      <c r="A62" s="105">
        <f>+DECEMBRE!A37</f>
        <v>43100</v>
      </c>
      <c r="B62" s="106" t="s">
        <v>27</v>
      </c>
      <c r="C62" s="106">
        <v>580</v>
      </c>
      <c r="D62" s="107" t="s">
        <v>184</v>
      </c>
      <c r="E62" s="106" t="s">
        <v>45</v>
      </c>
      <c r="F62" s="108">
        <f>+DECEMBRE!S37</f>
        <v>0</v>
      </c>
      <c r="G62" s="108">
        <f>+DECEMBRE!L71</f>
        <v>0</v>
      </c>
    </row>
    <row r="63" spans="1:7" customFormat="1" ht="15" x14ac:dyDescent="0.25">
      <c r="A63" s="105">
        <f>+DECEMBRE!A7</f>
        <v>43070</v>
      </c>
      <c r="B63" s="106" t="s">
        <v>27</v>
      </c>
      <c r="C63" s="106" t="s">
        <v>44</v>
      </c>
      <c r="D63" s="107" t="s">
        <v>184</v>
      </c>
      <c r="E63" s="108">
        <f>+DECEMBRE!W7</f>
        <v>0</v>
      </c>
      <c r="F63" s="108">
        <f>+DECEMBRE!X7</f>
        <v>0</v>
      </c>
      <c r="G63" s="108">
        <f>+DECEMBRE!L75</f>
        <v>0</v>
      </c>
    </row>
    <row r="64" spans="1:7" customFormat="1" ht="15" x14ac:dyDescent="0.25">
      <c r="A64" s="105">
        <f>+DECEMBRE!A8</f>
        <v>43071</v>
      </c>
      <c r="B64" s="106" t="s">
        <v>27</v>
      </c>
      <c r="C64" s="106" t="s">
        <v>44</v>
      </c>
      <c r="D64" s="107" t="s">
        <v>184</v>
      </c>
      <c r="E64" s="108">
        <f>+DECEMBRE!W8</f>
        <v>0</v>
      </c>
      <c r="F64" s="108">
        <f>+DECEMBRE!X8</f>
        <v>0</v>
      </c>
      <c r="G64" s="108">
        <f>+DECEMBRE!L76</f>
        <v>0</v>
      </c>
    </row>
    <row r="65" spans="1:7" customFormat="1" ht="15" x14ac:dyDescent="0.25">
      <c r="A65" s="105">
        <f>+DECEMBRE!A9</f>
        <v>43072</v>
      </c>
      <c r="B65" s="106" t="s">
        <v>27</v>
      </c>
      <c r="C65" s="106" t="s">
        <v>44</v>
      </c>
      <c r="D65" s="107" t="s">
        <v>184</v>
      </c>
      <c r="E65" s="108">
        <f>+DECEMBRE!W9</f>
        <v>0</v>
      </c>
      <c r="F65" s="108">
        <f>+DECEMBRE!X9</f>
        <v>0</v>
      </c>
      <c r="G65" s="108">
        <f>+DECEMBRE!L77</f>
        <v>0</v>
      </c>
    </row>
    <row r="66" spans="1:7" customFormat="1" ht="15" x14ac:dyDescent="0.25">
      <c r="A66" s="105">
        <f>+DECEMBRE!A10</f>
        <v>43073</v>
      </c>
      <c r="B66" s="106" t="s">
        <v>27</v>
      </c>
      <c r="C66" s="106" t="s">
        <v>44</v>
      </c>
      <c r="D66" s="107" t="s">
        <v>184</v>
      </c>
      <c r="E66" s="108">
        <f>+DECEMBRE!W10</f>
        <v>0</v>
      </c>
      <c r="F66" s="108">
        <f>+DECEMBRE!X10</f>
        <v>0</v>
      </c>
      <c r="G66" s="108">
        <f>+DECEMBRE!L78</f>
        <v>0</v>
      </c>
    </row>
    <row r="67" spans="1:7" customFormat="1" ht="15" x14ac:dyDescent="0.25">
      <c r="A67" s="105">
        <f>+DECEMBRE!A11</f>
        <v>43074</v>
      </c>
      <c r="B67" s="106" t="s">
        <v>27</v>
      </c>
      <c r="C67" s="106" t="s">
        <v>44</v>
      </c>
      <c r="D67" s="107" t="s">
        <v>184</v>
      </c>
      <c r="E67" s="108">
        <f>+DECEMBRE!W11</f>
        <v>0</v>
      </c>
      <c r="F67" s="108">
        <f>+DECEMBRE!X11</f>
        <v>0</v>
      </c>
      <c r="G67" s="108">
        <f>+DECEMBRE!L79</f>
        <v>0</v>
      </c>
    </row>
    <row r="68" spans="1:7" customFormat="1" ht="15" x14ac:dyDescent="0.25">
      <c r="A68" s="105">
        <f>+DECEMBRE!A12</f>
        <v>43075</v>
      </c>
      <c r="B68" s="106" t="s">
        <v>27</v>
      </c>
      <c r="C68" s="106" t="s">
        <v>44</v>
      </c>
      <c r="D68" s="107" t="s">
        <v>184</v>
      </c>
      <c r="E68" s="108">
        <f>+DECEMBRE!W12</f>
        <v>0</v>
      </c>
      <c r="F68" s="108">
        <f>+DECEMBRE!X12</f>
        <v>0</v>
      </c>
      <c r="G68" s="108">
        <f>+DECEMBRE!L80</f>
        <v>0</v>
      </c>
    </row>
    <row r="69" spans="1:7" customFormat="1" ht="15" x14ac:dyDescent="0.25">
      <c r="A69" s="105">
        <f>+DECEMBRE!A13</f>
        <v>43076</v>
      </c>
      <c r="B69" s="106" t="s">
        <v>27</v>
      </c>
      <c r="C69" s="106" t="s">
        <v>44</v>
      </c>
      <c r="D69" s="107" t="s">
        <v>184</v>
      </c>
      <c r="E69" s="108">
        <f>+DECEMBRE!W13</f>
        <v>0</v>
      </c>
      <c r="F69" s="108">
        <f>+DECEMBRE!X13</f>
        <v>0</v>
      </c>
      <c r="G69" s="108">
        <f>+DECEMBRE!L81</f>
        <v>0</v>
      </c>
    </row>
    <row r="70" spans="1:7" customFormat="1" ht="15" x14ac:dyDescent="0.25">
      <c r="A70" s="105">
        <f>+DECEMBRE!A14</f>
        <v>43077</v>
      </c>
      <c r="B70" s="106" t="s">
        <v>27</v>
      </c>
      <c r="C70" s="106" t="s">
        <v>44</v>
      </c>
      <c r="D70" s="107" t="s">
        <v>184</v>
      </c>
      <c r="E70" s="108">
        <f>+DECEMBRE!W14</f>
        <v>0</v>
      </c>
      <c r="F70" s="108">
        <f>+DECEMBRE!X14</f>
        <v>0</v>
      </c>
      <c r="G70" s="108">
        <f>+DECEMBRE!L82</f>
        <v>0</v>
      </c>
    </row>
    <row r="71" spans="1:7" customFormat="1" ht="15" x14ac:dyDescent="0.25">
      <c r="A71" s="105">
        <f>+DECEMBRE!A15</f>
        <v>43078</v>
      </c>
      <c r="B71" s="106" t="s">
        <v>27</v>
      </c>
      <c r="C71" s="106" t="s">
        <v>44</v>
      </c>
      <c r="D71" s="107" t="s">
        <v>184</v>
      </c>
      <c r="E71" s="108">
        <f>+DECEMBRE!W15</f>
        <v>0</v>
      </c>
      <c r="F71" s="108">
        <f>+DECEMBRE!X15</f>
        <v>0</v>
      </c>
      <c r="G71" s="108">
        <f>+DECEMBRE!L83</f>
        <v>0</v>
      </c>
    </row>
    <row r="72" spans="1:7" customFormat="1" ht="15" x14ac:dyDescent="0.25">
      <c r="A72" s="105">
        <f>+DECEMBRE!A16</f>
        <v>43079</v>
      </c>
      <c r="B72" s="106" t="s">
        <v>27</v>
      </c>
      <c r="C72" s="106" t="s">
        <v>44</v>
      </c>
      <c r="D72" s="107" t="s">
        <v>184</v>
      </c>
      <c r="E72" s="108">
        <f>+DECEMBRE!W16</f>
        <v>0</v>
      </c>
      <c r="F72" s="108">
        <f>+DECEMBRE!X16</f>
        <v>0</v>
      </c>
      <c r="G72" s="108">
        <f>+DECEMBRE!L84</f>
        <v>0</v>
      </c>
    </row>
    <row r="73" spans="1:7" customFormat="1" ht="15" x14ac:dyDescent="0.25">
      <c r="A73" s="105">
        <f>+DECEMBRE!A17</f>
        <v>43080</v>
      </c>
      <c r="B73" s="106" t="s">
        <v>27</v>
      </c>
      <c r="C73" s="106" t="s">
        <v>44</v>
      </c>
      <c r="D73" s="107" t="s">
        <v>184</v>
      </c>
      <c r="E73" s="108">
        <f>+DECEMBRE!W17</f>
        <v>0</v>
      </c>
      <c r="F73" s="108">
        <f>+DECEMBRE!X17</f>
        <v>0</v>
      </c>
      <c r="G73" s="108">
        <f>+DECEMBRE!L85</f>
        <v>0</v>
      </c>
    </row>
    <row r="74" spans="1:7" customFormat="1" ht="15" x14ac:dyDescent="0.25">
      <c r="A74" s="105">
        <f>+DECEMBRE!A18</f>
        <v>43081</v>
      </c>
      <c r="B74" s="106" t="s">
        <v>27</v>
      </c>
      <c r="C74" s="106" t="s">
        <v>44</v>
      </c>
      <c r="D74" s="107" t="s">
        <v>184</v>
      </c>
      <c r="E74" s="108">
        <f>+DECEMBRE!W18</f>
        <v>0</v>
      </c>
      <c r="F74" s="108">
        <f>+DECEMBRE!X18</f>
        <v>0</v>
      </c>
      <c r="G74" s="108">
        <f>+DECEMBRE!L86</f>
        <v>0</v>
      </c>
    </row>
    <row r="75" spans="1:7" customFormat="1" ht="15" x14ac:dyDescent="0.25">
      <c r="A75" s="105">
        <f>+DECEMBRE!A19</f>
        <v>43082</v>
      </c>
      <c r="B75" s="106" t="s">
        <v>27</v>
      </c>
      <c r="C75" s="106" t="s">
        <v>44</v>
      </c>
      <c r="D75" s="107" t="s">
        <v>184</v>
      </c>
      <c r="E75" s="108">
        <f>+DECEMBRE!W19</f>
        <v>0</v>
      </c>
      <c r="F75" s="108">
        <f>+DECEMBRE!X19</f>
        <v>0</v>
      </c>
      <c r="G75" s="108">
        <f>+DECEMBRE!L87</f>
        <v>0</v>
      </c>
    </row>
    <row r="76" spans="1:7" customFormat="1" ht="15" x14ac:dyDescent="0.25">
      <c r="A76" s="105">
        <f>+DECEMBRE!A20</f>
        <v>43083</v>
      </c>
      <c r="B76" s="106" t="s">
        <v>27</v>
      </c>
      <c r="C76" s="106" t="s">
        <v>44</v>
      </c>
      <c r="D76" s="107" t="s">
        <v>184</v>
      </c>
      <c r="E76" s="108">
        <f>+DECEMBRE!W20</f>
        <v>0</v>
      </c>
      <c r="F76" s="108">
        <f>+DECEMBRE!X20</f>
        <v>0</v>
      </c>
      <c r="G76" s="108">
        <f>+DECEMBRE!L88</f>
        <v>0</v>
      </c>
    </row>
    <row r="77" spans="1:7" customFormat="1" ht="15" x14ac:dyDescent="0.25">
      <c r="A77" s="105">
        <f>+DECEMBRE!A21</f>
        <v>43084</v>
      </c>
      <c r="B77" s="106" t="s">
        <v>27</v>
      </c>
      <c r="C77" s="106" t="s">
        <v>44</v>
      </c>
      <c r="D77" s="107" t="s">
        <v>184</v>
      </c>
      <c r="E77" s="108">
        <f>+DECEMBRE!W21</f>
        <v>0</v>
      </c>
      <c r="F77" s="108">
        <f>+DECEMBRE!X21</f>
        <v>0</v>
      </c>
      <c r="G77" s="108">
        <f>+DECEMBRE!L89</f>
        <v>0</v>
      </c>
    </row>
    <row r="78" spans="1:7" customFormat="1" ht="15" x14ac:dyDescent="0.25">
      <c r="A78" s="105">
        <f>+DECEMBRE!A22</f>
        <v>43085</v>
      </c>
      <c r="B78" s="106" t="s">
        <v>27</v>
      </c>
      <c r="C78" s="106" t="s">
        <v>44</v>
      </c>
      <c r="D78" s="107" t="s">
        <v>184</v>
      </c>
      <c r="E78" s="108">
        <f>+DECEMBRE!W22</f>
        <v>0</v>
      </c>
      <c r="F78" s="108">
        <f>+DECEMBRE!X22</f>
        <v>0</v>
      </c>
      <c r="G78" s="108">
        <f>+DECEMBRE!L90</f>
        <v>0</v>
      </c>
    </row>
    <row r="79" spans="1:7" customFormat="1" ht="15" x14ac:dyDescent="0.25">
      <c r="A79" s="105">
        <f>+DECEMBRE!A23</f>
        <v>43086</v>
      </c>
      <c r="B79" s="106" t="s">
        <v>27</v>
      </c>
      <c r="C79" s="106" t="s">
        <v>44</v>
      </c>
      <c r="D79" s="107" t="s">
        <v>184</v>
      </c>
      <c r="E79" s="108">
        <f>+DECEMBRE!W23</f>
        <v>0</v>
      </c>
      <c r="F79" s="108">
        <f>+DECEMBRE!X23</f>
        <v>0</v>
      </c>
      <c r="G79" s="108">
        <f>+DECEMBRE!L91</f>
        <v>0</v>
      </c>
    </row>
    <row r="80" spans="1:7" customFormat="1" ht="15" x14ac:dyDescent="0.25">
      <c r="A80" s="105">
        <f>+DECEMBRE!A24</f>
        <v>43087</v>
      </c>
      <c r="B80" s="106" t="s">
        <v>27</v>
      </c>
      <c r="C80" s="106" t="s">
        <v>44</v>
      </c>
      <c r="D80" s="107" t="s">
        <v>184</v>
      </c>
      <c r="E80" s="108">
        <f>+DECEMBRE!W24</f>
        <v>0</v>
      </c>
      <c r="F80" s="108">
        <f>+DECEMBRE!X24</f>
        <v>0</v>
      </c>
      <c r="G80" s="108">
        <f>+DECEMBRE!L92</f>
        <v>0</v>
      </c>
    </row>
    <row r="81" spans="1:7" customFormat="1" ht="15" x14ac:dyDescent="0.25">
      <c r="A81" s="105">
        <f>+DECEMBRE!A25</f>
        <v>43088</v>
      </c>
      <c r="B81" s="106" t="s">
        <v>27</v>
      </c>
      <c r="C81" s="106" t="s">
        <v>44</v>
      </c>
      <c r="D81" s="107" t="s">
        <v>184</v>
      </c>
      <c r="E81" s="108">
        <f>+DECEMBRE!W25</f>
        <v>0</v>
      </c>
      <c r="F81" s="108">
        <f>+DECEMBRE!X25</f>
        <v>0</v>
      </c>
      <c r="G81" s="108">
        <f>+DECEMBRE!L93</f>
        <v>0</v>
      </c>
    </row>
    <row r="82" spans="1:7" customFormat="1" ht="15" x14ac:dyDescent="0.25">
      <c r="A82" s="105">
        <f>+DECEMBRE!A26</f>
        <v>43089</v>
      </c>
      <c r="B82" s="106" t="s">
        <v>27</v>
      </c>
      <c r="C82" s="106" t="s">
        <v>44</v>
      </c>
      <c r="D82" s="107" t="s">
        <v>184</v>
      </c>
      <c r="E82" s="108">
        <f>+DECEMBRE!W26</f>
        <v>0</v>
      </c>
      <c r="F82" s="108">
        <f>+DECEMBRE!X26</f>
        <v>0</v>
      </c>
      <c r="G82" s="108">
        <f>+DECEMBRE!L94</f>
        <v>0</v>
      </c>
    </row>
    <row r="83" spans="1:7" customFormat="1" ht="15" x14ac:dyDescent="0.25">
      <c r="A83" s="105">
        <f>+DECEMBRE!A27</f>
        <v>43090</v>
      </c>
      <c r="B83" s="106" t="s">
        <v>27</v>
      </c>
      <c r="C83" s="106" t="s">
        <v>44</v>
      </c>
      <c r="D83" s="107" t="s">
        <v>184</v>
      </c>
      <c r="E83" s="108">
        <f>+DECEMBRE!W27</f>
        <v>0</v>
      </c>
      <c r="F83" s="108">
        <f>+DECEMBRE!X27</f>
        <v>0</v>
      </c>
      <c r="G83" s="108">
        <f>+DECEMBRE!L95</f>
        <v>0</v>
      </c>
    </row>
    <row r="84" spans="1:7" customFormat="1" ht="15" x14ac:dyDescent="0.25">
      <c r="A84" s="105">
        <f>+DECEMBRE!A28</f>
        <v>43091</v>
      </c>
      <c r="B84" s="106" t="s">
        <v>27</v>
      </c>
      <c r="C84" s="106" t="s">
        <v>44</v>
      </c>
      <c r="D84" s="107" t="s">
        <v>184</v>
      </c>
      <c r="E84" s="108">
        <f>+DECEMBRE!W28</f>
        <v>0</v>
      </c>
      <c r="F84" s="108">
        <f>+DECEMBRE!X28</f>
        <v>0</v>
      </c>
      <c r="G84" s="108">
        <f>+DECEMBRE!L96</f>
        <v>0</v>
      </c>
    </row>
    <row r="85" spans="1:7" customFormat="1" ht="15" x14ac:dyDescent="0.25">
      <c r="A85" s="105">
        <f>+DECEMBRE!A29</f>
        <v>43092</v>
      </c>
      <c r="B85" s="106" t="s">
        <v>27</v>
      </c>
      <c r="C85" s="106" t="s">
        <v>44</v>
      </c>
      <c r="D85" s="107" t="s">
        <v>184</v>
      </c>
      <c r="E85" s="108">
        <f>+DECEMBRE!W29</f>
        <v>0</v>
      </c>
      <c r="F85" s="108">
        <f>+DECEMBRE!X29</f>
        <v>0</v>
      </c>
      <c r="G85" s="108">
        <f>+DECEMBRE!L97</f>
        <v>0</v>
      </c>
    </row>
    <row r="86" spans="1:7" customFormat="1" ht="15" x14ac:dyDescent="0.25">
      <c r="A86" s="105">
        <f>+DECEMBRE!A30</f>
        <v>43093</v>
      </c>
      <c r="B86" s="106" t="s">
        <v>27</v>
      </c>
      <c r="C86" s="106" t="s">
        <v>44</v>
      </c>
      <c r="D86" s="107" t="s">
        <v>184</v>
      </c>
      <c r="E86" s="108">
        <f>+DECEMBRE!W30</f>
        <v>0</v>
      </c>
      <c r="F86" s="108">
        <f>+DECEMBRE!X30</f>
        <v>0</v>
      </c>
      <c r="G86" s="108">
        <f>+DECEMBRE!L98</f>
        <v>0</v>
      </c>
    </row>
    <row r="87" spans="1:7" customFormat="1" ht="15" x14ac:dyDescent="0.25">
      <c r="A87" s="105">
        <f>+DECEMBRE!A31</f>
        <v>43094</v>
      </c>
      <c r="B87" s="106" t="s">
        <v>27</v>
      </c>
      <c r="C87" s="106" t="s">
        <v>44</v>
      </c>
      <c r="D87" s="107" t="s">
        <v>184</v>
      </c>
      <c r="E87" s="108">
        <f>+DECEMBRE!W31</f>
        <v>0</v>
      </c>
      <c r="F87" s="108">
        <f>+DECEMBRE!X31</f>
        <v>0</v>
      </c>
      <c r="G87" s="108">
        <f>+DECEMBRE!L99</f>
        <v>0</v>
      </c>
    </row>
    <row r="88" spans="1:7" customFormat="1" ht="15" x14ac:dyDescent="0.25">
      <c r="A88" s="105">
        <f>+DECEMBRE!A32</f>
        <v>43095</v>
      </c>
      <c r="B88" s="106" t="s">
        <v>27</v>
      </c>
      <c r="C88" s="106" t="s">
        <v>44</v>
      </c>
      <c r="D88" s="107" t="s">
        <v>184</v>
      </c>
      <c r="E88" s="108">
        <f>+DECEMBRE!W32</f>
        <v>0</v>
      </c>
      <c r="F88" s="108">
        <f>+DECEMBRE!X32</f>
        <v>0</v>
      </c>
      <c r="G88" s="108">
        <f>+DECEMBRE!L100</f>
        <v>0</v>
      </c>
    </row>
    <row r="89" spans="1:7" customFormat="1" ht="15" x14ac:dyDescent="0.25">
      <c r="A89" s="105">
        <f>+DECEMBRE!A33</f>
        <v>43096</v>
      </c>
      <c r="B89" s="106" t="s">
        <v>27</v>
      </c>
      <c r="C89" s="106" t="s">
        <v>44</v>
      </c>
      <c r="D89" s="107" t="s">
        <v>184</v>
      </c>
      <c r="E89" s="108">
        <f>+DECEMBRE!W33</f>
        <v>0</v>
      </c>
      <c r="F89" s="108">
        <f>+DECEMBRE!X33</f>
        <v>0</v>
      </c>
      <c r="G89" s="108">
        <f>+DECEMBRE!L101</f>
        <v>0</v>
      </c>
    </row>
    <row r="90" spans="1:7" customFormat="1" ht="15" x14ac:dyDescent="0.25">
      <c r="A90" s="105">
        <f>+DECEMBRE!A34</f>
        <v>43097</v>
      </c>
      <c r="B90" s="106" t="s">
        <v>27</v>
      </c>
      <c r="C90" s="106" t="s">
        <v>44</v>
      </c>
      <c r="D90" s="107" t="s">
        <v>184</v>
      </c>
      <c r="E90" s="108">
        <f>+DECEMBRE!W34</f>
        <v>0</v>
      </c>
      <c r="F90" s="108">
        <f>+DECEMBRE!X34</f>
        <v>0</v>
      </c>
      <c r="G90" s="108">
        <f>+DECEMBRE!L102</f>
        <v>0</v>
      </c>
    </row>
    <row r="91" spans="1:7" customFormat="1" ht="15" x14ac:dyDescent="0.25">
      <c r="A91" s="105">
        <f>+DECEMBRE!A35</f>
        <v>43098</v>
      </c>
      <c r="B91" s="106" t="s">
        <v>27</v>
      </c>
      <c r="C91" s="106" t="s">
        <v>44</v>
      </c>
      <c r="D91" s="107" t="s">
        <v>184</v>
      </c>
      <c r="E91" s="108">
        <f>+DECEMBRE!W35</f>
        <v>0</v>
      </c>
      <c r="F91" s="108">
        <f>+DECEMBRE!X35</f>
        <v>0</v>
      </c>
      <c r="G91" s="108">
        <f>+DECEMBRE!L103</f>
        <v>0</v>
      </c>
    </row>
    <row r="92" spans="1:7" customFormat="1" ht="15" x14ac:dyDescent="0.25">
      <c r="A92" s="105">
        <f>+DECEMBRE!A36</f>
        <v>43099</v>
      </c>
      <c r="B92" s="106" t="s">
        <v>27</v>
      </c>
      <c r="C92" s="106" t="s">
        <v>44</v>
      </c>
      <c r="D92" s="107" t="s">
        <v>184</v>
      </c>
      <c r="E92" s="108">
        <f>+DECEMBRE!W36</f>
        <v>0</v>
      </c>
      <c r="F92" s="108">
        <f>+DECEMBRE!X36</f>
        <v>0</v>
      </c>
      <c r="G92" s="108">
        <f>+DECEMBRE!L104</f>
        <v>0</v>
      </c>
    </row>
    <row r="93" spans="1:7" customFormat="1" ht="15" x14ac:dyDescent="0.25">
      <c r="A93" s="105">
        <f>+DECEMBRE!A37</f>
        <v>43100</v>
      </c>
      <c r="B93" s="106" t="s">
        <v>27</v>
      </c>
      <c r="C93" s="106" t="s">
        <v>44</v>
      </c>
      <c r="D93" s="107" t="s">
        <v>184</v>
      </c>
      <c r="E93" s="108">
        <f>+DECEMBRE!W37</f>
        <v>0</v>
      </c>
      <c r="F93" s="108">
        <f>+DECEMBRE!X37</f>
        <v>0</v>
      </c>
      <c r="G93" s="108">
        <f>+DECEMBRE!L105</f>
        <v>0</v>
      </c>
    </row>
    <row r="94" spans="1:7" customFormat="1" ht="15" x14ac:dyDescent="0.25">
      <c r="A94" s="105">
        <f>+DECEMBRE!A37</f>
        <v>43100</v>
      </c>
      <c r="B94" s="106" t="s">
        <v>27</v>
      </c>
      <c r="C94" s="106">
        <v>530</v>
      </c>
      <c r="D94" s="107" t="s">
        <v>30</v>
      </c>
      <c r="E94" s="106" t="s">
        <v>30</v>
      </c>
      <c r="F94" s="108">
        <f>IF(SUM(G1:G93)-SUM(F1:F93)&gt;0,SUM(G1:G93)-SUM(F1:F93),0)</f>
        <v>0</v>
      </c>
      <c r="G94" s="108">
        <f>IF(SUM(G1:G93)-SUM(F1:F93)&lt;0,SUM(G1:G93)-SUM(F1:F93),0)</f>
        <v>0</v>
      </c>
    </row>
    <row r="95" spans="1:7" customFormat="1" ht="15" x14ac:dyDescent="0.25">
      <c r="A95" s="98">
        <f>+DECEMBRE!A37</f>
        <v>43100</v>
      </c>
      <c r="B95" s="109" t="s">
        <v>47</v>
      </c>
      <c r="C95" s="99">
        <f>+CARACTERISTIQUES!C4</f>
        <v>70700000</v>
      </c>
      <c r="D95" s="107" t="s">
        <v>184</v>
      </c>
      <c r="E95" s="110" t="s">
        <v>176</v>
      </c>
      <c r="F95" s="99">
        <v>0</v>
      </c>
      <c r="G95" s="111">
        <f>+DECEMBRE!G39</f>
        <v>0</v>
      </c>
    </row>
    <row r="96" spans="1:7" customFormat="1" ht="15" x14ac:dyDescent="0.25">
      <c r="A96" s="98">
        <f>+DECEMBRE!A37</f>
        <v>43100</v>
      </c>
      <c r="B96" s="109" t="s">
        <v>47</v>
      </c>
      <c r="C96" s="99">
        <f>+CARACTERISTIQUES!C5</f>
        <v>70700500</v>
      </c>
      <c r="D96" s="107" t="s">
        <v>184</v>
      </c>
      <c r="E96" s="110" t="s">
        <v>177</v>
      </c>
      <c r="F96" s="99">
        <v>0</v>
      </c>
      <c r="G96" s="111">
        <f>+DECEMBRE!E39</f>
        <v>0</v>
      </c>
    </row>
    <row r="97" spans="1:7" customFormat="1" ht="15" x14ac:dyDescent="0.25">
      <c r="A97" s="98">
        <f>+DECEMBRE!A37</f>
        <v>43100</v>
      </c>
      <c r="B97" s="109" t="s">
        <v>47</v>
      </c>
      <c r="C97" s="99">
        <f>+CARACTERISTIQUES!C6</f>
        <v>70701000</v>
      </c>
      <c r="D97" s="107" t="s">
        <v>184</v>
      </c>
      <c r="E97" s="110" t="s">
        <v>178</v>
      </c>
      <c r="F97" s="99">
        <v>0</v>
      </c>
      <c r="G97" s="111">
        <f>+DECEMBRE!C39</f>
        <v>0</v>
      </c>
    </row>
    <row r="98" spans="1:7" customFormat="1" ht="15" x14ac:dyDescent="0.25">
      <c r="A98" s="98">
        <f>+DECEMBRE!A37</f>
        <v>43100</v>
      </c>
      <c r="B98" s="109" t="s">
        <v>47</v>
      </c>
      <c r="C98" s="99">
        <f>+CARACTERISTIQUES!C7</f>
        <v>70702000</v>
      </c>
      <c r="D98" s="107" t="s">
        <v>184</v>
      </c>
      <c r="E98" s="110" t="s">
        <v>179</v>
      </c>
      <c r="F98" s="99">
        <v>0</v>
      </c>
      <c r="G98" s="111">
        <f>+DECEMBRE!B39</f>
        <v>0</v>
      </c>
    </row>
    <row r="99" spans="1:7" customFormat="1" ht="15" x14ac:dyDescent="0.25">
      <c r="A99" s="98">
        <f>+DECEMBRE!A37</f>
        <v>43100</v>
      </c>
      <c r="B99" s="109" t="s">
        <v>47</v>
      </c>
      <c r="C99" s="99">
        <f>+CARACTERISTIQUES!C9</f>
        <v>44571000</v>
      </c>
      <c r="D99" s="107" t="s">
        <v>184</v>
      </c>
      <c r="E99" s="110" t="s">
        <v>180</v>
      </c>
      <c r="F99" s="99">
        <v>0</v>
      </c>
      <c r="G99" s="111">
        <f>+DECEMBRE!C40</f>
        <v>0</v>
      </c>
    </row>
    <row r="100" spans="1:7" customFormat="1" ht="15" x14ac:dyDescent="0.25">
      <c r="A100" s="98">
        <f>+DECEMBRE!A37</f>
        <v>43100</v>
      </c>
      <c r="B100" s="109" t="s">
        <v>47</v>
      </c>
      <c r="C100" s="99">
        <f>+CARACTERISTIQUES!C10</f>
        <v>44572000</v>
      </c>
      <c r="D100" s="107" t="s">
        <v>184</v>
      </c>
      <c r="E100" s="110" t="s">
        <v>181</v>
      </c>
      <c r="F100" s="99">
        <v>0</v>
      </c>
      <c r="G100" s="111">
        <f>+DECEMBRE!B40</f>
        <v>0</v>
      </c>
    </row>
    <row r="101" spans="1:7" customFormat="1" ht="15" x14ac:dyDescent="0.25">
      <c r="A101" s="98">
        <f>+DECEMBRE!A37</f>
        <v>43100</v>
      </c>
      <c r="B101" s="109" t="s">
        <v>47</v>
      </c>
      <c r="C101" s="99">
        <f>+CARACTERISTIQUES!C11</f>
        <v>44575500</v>
      </c>
      <c r="D101" s="107" t="s">
        <v>184</v>
      </c>
      <c r="E101" s="110" t="s">
        <v>182</v>
      </c>
      <c r="F101" s="99">
        <v>0</v>
      </c>
      <c r="G101" s="111">
        <f>+DECEMBRE!E40</f>
        <v>0</v>
      </c>
    </row>
    <row r="102" spans="1:7" customFormat="1" ht="15" x14ac:dyDescent="0.25">
      <c r="A102" s="98">
        <f>+DECEMBRE!A37</f>
        <v>43100</v>
      </c>
      <c r="B102" s="109" t="s">
        <v>47</v>
      </c>
      <c r="C102" s="99" t="str">
        <f>+CARACTERISTIQUES!C13</f>
        <v>0ESPECES</v>
      </c>
      <c r="D102" s="107" t="s">
        <v>184</v>
      </c>
      <c r="E102" s="110" t="s">
        <v>183</v>
      </c>
      <c r="F102" s="111">
        <f>+DECEMBRE!L38</f>
        <v>0</v>
      </c>
      <c r="G102" s="99">
        <v>0</v>
      </c>
    </row>
    <row r="103" spans="1:7" customFormat="1" ht="15" x14ac:dyDescent="0.25">
      <c r="A103" s="98">
        <f>+DECEMBRE!A37</f>
        <v>43100</v>
      </c>
      <c r="B103" s="109" t="s">
        <v>47</v>
      </c>
      <c r="C103" s="99" t="str">
        <f>+CARACTERISTIQUES!C14</f>
        <v>0CB</v>
      </c>
      <c r="D103" s="107" t="s">
        <v>184</v>
      </c>
      <c r="E103" s="110" t="s">
        <v>183</v>
      </c>
      <c r="F103" s="111">
        <f>+DECEMBRE!J38</f>
        <v>0</v>
      </c>
      <c r="G103" s="99">
        <v>0</v>
      </c>
    </row>
    <row r="104" spans="1:7" customFormat="1" ht="15" x14ac:dyDescent="0.25">
      <c r="A104" s="98">
        <f>+DECEMBRE!A37</f>
        <v>43100</v>
      </c>
      <c r="B104" s="109" t="s">
        <v>47</v>
      </c>
      <c r="C104" s="99" t="str">
        <f>+CARACTERISTIQUES!C15</f>
        <v>0CHEQUES</v>
      </c>
      <c r="D104" s="107" t="s">
        <v>184</v>
      </c>
      <c r="E104" s="110" t="s">
        <v>183</v>
      </c>
      <c r="F104" s="111">
        <f>+DECEMBRE!K38</f>
        <v>0</v>
      </c>
      <c r="G104" s="99">
        <v>0</v>
      </c>
    </row>
    <row r="105" spans="1:7" customFormat="1" ht="15" x14ac:dyDescent="0.25">
      <c r="A105" s="98">
        <f>+DECEMBRE!A37</f>
        <v>43100</v>
      </c>
      <c r="B105" s="109" t="s">
        <v>47</v>
      </c>
      <c r="C105" s="99" t="str">
        <f>+CARACTERISTIQUES!C16</f>
        <v>0TR</v>
      </c>
      <c r="D105" s="107" t="s">
        <v>184</v>
      </c>
      <c r="E105" s="110" t="s">
        <v>183</v>
      </c>
      <c r="F105" s="111">
        <f>+DECEMBRE!M38</f>
        <v>0</v>
      </c>
      <c r="G105" s="99">
        <v>0</v>
      </c>
    </row>
    <row r="106" spans="1:7" customFormat="1" ht="15" x14ac:dyDescent="0.25">
      <c r="A106" s="98">
        <f>+DECEMBRE!A37</f>
        <v>43100</v>
      </c>
      <c r="B106" s="109" t="s">
        <v>47</v>
      </c>
      <c r="C106" s="99" t="str">
        <f>+CARACTERISTIQUES!C17</f>
        <v>0CV</v>
      </c>
      <c r="D106" s="107" t="s">
        <v>184</v>
      </c>
      <c r="E106" s="110" t="s">
        <v>183</v>
      </c>
      <c r="F106" s="111">
        <f>+DECEMBRE!N38</f>
        <v>0</v>
      </c>
      <c r="G106" s="99"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106"/>
  <sheetViews>
    <sheetView workbookViewId="0">
      <selection activeCell="D9" sqref="D9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+JANVIER!A7</f>
        <v>42736</v>
      </c>
      <c r="B1" s="106" t="s">
        <v>27</v>
      </c>
      <c r="C1" s="106" t="s">
        <v>28</v>
      </c>
      <c r="D1" s="107" t="s">
        <v>43</v>
      </c>
      <c r="E1" s="106" t="s">
        <v>46</v>
      </c>
      <c r="F1" s="106">
        <v>0</v>
      </c>
      <c r="G1" s="108">
        <f>+JANVIER!L7</f>
        <v>0</v>
      </c>
    </row>
    <row r="2" spans="1:13" ht="15" x14ac:dyDescent="0.25">
      <c r="A2" s="105">
        <f>+JANVIER!A8</f>
        <v>42737</v>
      </c>
      <c r="B2" s="106" t="s">
        <v>27</v>
      </c>
      <c r="C2" s="106" t="s">
        <v>28</v>
      </c>
      <c r="D2" s="107" t="s">
        <v>43</v>
      </c>
      <c r="E2" s="106" t="s">
        <v>46</v>
      </c>
      <c r="F2" s="106">
        <v>0</v>
      </c>
      <c r="G2" s="108">
        <f>+JANVIER!L8</f>
        <v>0</v>
      </c>
    </row>
    <row r="3" spans="1:13" ht="15" x14ac:dyDescent="0.25">
      <c r="A3" s="105">
        <f>+JANVIER!A9</f>
        <v>42738</v>
      </c>
      <c r="B3" s="106" t="s">
        <v>27</v>
      </c>
      <c r="C3" s="106" t="s">
        <v>28</v>
      </c>
      <c r="D3" s="107" t="s">
        <v>43</v>
      </c>
      <c r="E3" s="106" t="s">
        <v>46</v>
      </c>
      <c r="F3" s="106">
        <v>0</v>
      </c>
      <c r="G3" s="108">
        <f>+JANVIER!L9</f>
        <v>0</v>
      </c>
      <c r="J3" s="104" t="s">
        <v>75</v>
      </c>
    </row>
    <row r="4" spans="1:13" ht="15" x14ac:dyDescent="0.25">
      <c r="A4" s="105">
        <f>+JANVIER!A10</f>
        <v>42739</v>
      </c>
      <c r="B4" s="106" t="s">
        <v>27</v>
      </c>
      <c r="C4" s="106" t="s">
        <v>28</v>
      </c>
      <c r="D4" s="107" t="s">
        <v>43</v>
      </c>
      <c r="E4" s="106" t="s">
        <v>46</v>
      </c>
      <c r="F4" s="106">
        <v>0</v>
      </c>
      <c r="G4" s="108">
        <f>+JANVIER!L10</f>
        <v>0</v>
      </c>
    </row>
    <row r="5" spans="1:13" ht="15" x14ac:dyDescent="0.25">
      <c r="A5" s="105">
        <f>+JANVIER!A11</f>
        <v>42740</v>
      </c>
      <c r="B5" s="106" t="s">
        <v>27</v>
      </c>
      <c r="C5" s="106" t="s">
        <v>28</v>
      </c>
      <c r="D5" s="107" t="s">
        <v>43</v>
      </c>
      <c r="E5" s="106" t="s">
        <v>46</v>
      </c>
      <c r="F5" s="106">
        <v>0</v>
      </c>
      <c r="G5" s="108">
        <f>+JANVIER!L11</f>
        <v>0</v>
      </c>
      <c r="J5" t="s">
        <v>76</v>
      </c>
      <c r="K5" s="101">
        <f>+SUM(F:F)</f>
        <v>0</v>
      </c>
    </row>
    <row r="6" spans="1:13" ht="15" x14ac:dyDescent="0.25">
      <c r="A6" s="105">
        <f>+JANVIER!A12</f>
        <v>42741</v>
      </c>
      <c r="B6" s="106" t="s">
        <v>27</v>
      </c>
      <c r="C6" s="106" t="s">
        <v>28</v>
      </c>
      <c r="D6" s="107" t="s">
        <v>43</v>
      </c>
      <c r="E6" s="106" t="s">
        <v>46</v>
      </c>
      <c r="F6" s="106">
        <v>0</v>
      </c>
      <c r="G6" s="108">
        <f>+JANVIER!L12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+JANVIER!A13</f>
        <v>42742</v>
      </c>
      <c r="B7" s="106" t="s">
        <v>27</v>
      </c>
      <c r="C7" s="106" t="s">
        <v>28</v>
      </c>
      <c r="D7" s="107" t="s">
        <v>43</v>
      </c>
      <c r="E7" s="106" t="s">
        <v>46</v>
      </c>
      <c r="F7" s="106">
        <v>0</v>
      </c>
      <c r="G7" s="108">
        <f>+JANVIER!L13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+JANVIER!A14</f>
        <v>42743</v>
      </c>
      <c r="B8" s="106" t="s">
        <v>27</v>
      </c>
      <c r="C8" s="106" t="s">
        <v>28</v>
      </c>
      <c r="D8" s="107" t="s">
        <v>43</v>
      </c>
      <c r="E8" s="106" t="s">
        <v>46</v>
      </c>
      <c r="F8" s="106">
        <v>0</v>
      </c>
      <c r="G8" s="108">
        <f>+JANVIER!L14</f>
        <v>0</v>
      </c>
    </row>
    <row r="9" spans="1:13" ht="15" x14ac:dyDescent="0.25">
      <c r="A9" s="105">
        <f>+JANVIER!A15</f>
        <v>42744</v>
      </c>
      <c r="B9" s="106" t="s">
        <v>27</v>
      </c>
      <c r="C9" s="106" t="s">
        <v>28</v>
      </c>
      <c r="D9" s="107" t="s">
        <v>43</v>
      </c>
      <c r="E9" s="106" t="s">
        <v>46</v>
      </c>
      <c r="F9" s="106">
        <v>0</v>
      </c>
      <c r="G9" s="108">
        <f>+JANVIER!L15</f>
        <v>0</v>
      </c>
    </row>
    <row r="10" spans="1:13" ht="15" x14ac:dyDescent="0.25">
      <c r="A10" s="105">
        <f>+JANVIER!A16</f>
        <v>42745</v>
      </c>
      <c r="B10" s="106" t="s">
        <v>27</v>
      </c>
      <c r="C10" s="106" t="s">
        <v>28</v>
      </c>
      <c r="D10" s="107" t="s">
        <v>43</v>
      </c>
      <c r="E10" s="106" t="s">
        <v>46</v>
      </c>
      <c r="F10" s="106">
        <v>0</v>
      </c>
      <c r="G10" s="108">
        <f>+JANVIER!L16</f>
        <v>0</v>
      </c>
    </row>
    <row r="11" spans="1:13" ht="15" x14ac:dyDescent="0.25">
      <c r="A11" s="105">
        <f>+JANVIER!A17</f>
        <v>42746</v>
      </c>
      <c r="B11" s="106" t="s">
        <v>27</v>
      </c>
      <c r="C11" s="106" t="s">
        <v>28</v>
      </c>
      <c r="D11" s="107" t="s">
        <v>43</v>
      </c>
      <c r="E11" s="106" t="s">
        <v>46</v>
      </c>
      <c r="F11" s="106">
        <v>0</v>
      </c>
      <c r="G11" s="108">
        <f>+JANVIER!L17</f>
        <v>0</v>
      </c>
    </row>
    <row r="12" spans="1:13" ht="15" x14ac:dyDescent="0.25">
      <c r="A12" s="105">
        <f>+JANVIER!A18</f>
        <v>42747</v>
      </c>
      <c r="B12" s="106" t="s">
        <v>27</v>
      </c>
      <c r="C12" s="106" t="s">
        <v>28</v>
      </c>
      <c r="D12" s="107" t="s">
        <v>43</v>
      </c>
      <c r="E12" s="106" t="s">
        <v>46</v>
      </c>
      <c r="F12" s="106">
        <v>0</v>
      </c>
      <c r="G12" s="108">
        <f>+JANVIER!L18</f>
        <v>0</v>
      </c>
    </row>
    <row r="13" spans="1:13" ht="15" x14ac:dyDescent="0.25">
      <c r="A13" s="105">
        <f>+JANVIER!A19</f>
        <v>42748</v>
      </c>
      <c r="B13" s="106" t="s">
        <v>27</v>
      </c>
      <c r="C13" s="106" t="s">
        <v>28</v>
      </c>
      <c r="D13" s="107" t="s">
        <v>43</v>
      </c>
      <c r="E13" s="106" t="s">
        <v>46</v>
      </c>
      <c r="F13" s="106">
        <v>0</v>
      </c>
      <c r="G13" s="108">
        <f>+JANVIER!L19</f>
        <v>0</v>
      </c>
    </row>
    <row r="14" spans="1:13" ht="15" x14ac:dyDescent="0.25">
      <c r="A14" s="105">
        <f>+JANVIER!A20</f>
        <v>42749</v>
      </c>
      <c r="B14" s="106" t="s">
        <v>27</v>
      </c>
      <c r="C14" s="106" t="s">
        <v>28</v>
      </c>
      <c r="D14" s="107" t="s">
        <v>43</v>
      </c>
      <c r="E14" s="106" t="s">
        <v>46</v>
      </c>
      <c r="F14" s="106">
        <v>0</v>
      </c>
      <c r="G14" s="108">
        <f>+JANVIER!L20</f>
        <v>0</v>
      </c>
    </row>
    <row r="15" spans="1:13" ht="15" x14ac:dyDescent="0.25">
      <c r="A15" s="105">
        <f>+JANVIER!A21</f>
        <v>42750</v>
      </c>
      <c r="B15" s="106" t="s">
        <v>27</v>
      </c>
      <c r="C15" s="106" t="s">
        <v>28</v>
      </c>
      <c r="D15" s="107" t="s">
        <v>43</v>
      </c>
      <c r="E15" s="106" t="s">
        <v>46</v>
      </c>
      <c r="F15" s="106">
        <v>0</v>
      </c>
      <c r="G15" s="108">
        <f>+JANVIER!L21</f>
        <v>0</v>
      </c>
    </row>
    <row r="16" spans="1:13" ht="15" x14ac:dyDescent="0.25">
      <c r="A16" s="105">
        <f>+JANVIER!A22</f>
        <v>42751</v>
      </c>
      <c r="B16" s="106" t="s">
        <v>27</v>
      </c>
      <c r="C16" s="106" t="s">
        <v>28</v>
      </c>
      <c r="D16" s="107" t="s">
        <v>43</v>
      </c>
      <c r="E16" s="106" t="s">
        <v>46</v>
      </c>
      <c r="F16" s="106">
        <v>0</v>
      </c>
      <c r="G16" s="108">
        <f>+JANVIER!L22</f>
        <v>0</v>
      </c>
    </row>
    <row r="17" spans="1:7" customFormat="1" ht="15" x14ac:dyDescent="0.25">
      <c r="A17" s="105">
        <f>+JANVIER!A23</f>
        <v>42752</v>
      </c>
      <c r="B17" s="106" t="s">
        <v>27</v>
      </c>
      <c r="C17" s="106" t="s">
        <v>28</v>
      </c>
      <c r="D17" s="107" t="s">
        <v>43</v>
      </c>
      <c r="E17" s="106" t="s">
        <v>46</v>
      </c>
      <c r="F17" s="106">
        <v>0</v>
      </c>
      <c r="G17" s="108">
        <f>+JANVIER!L23</f>
        <v>0</v>
      </c>
    </row>
    <row r="18" spans="1:7" customFormat="1" ht="15" x14ac:dyDescent="0.25">
      <c r="A18" s="105">
        <f>+JANVIER!A24</f>
        <v>42753</v>
      </c>
      <c r="B18" s="106" t="s">
        <v>27</v>
      </c>
      <c r="C18" s="106" t="s">
        <v>28</v>
      </c>
      <c r="D18" s="107" t="s">
        <v>43</v>
      </c>
      <c r="E18" s="106" t="s">
        <v>46</v>
      </c>
      <c r="F18" s="106">
        <v>0</v>
      </c>
      <c r="G18" s="108">
        <f>+JANVIER!L24</f>
        <v>0</v>
      </c>
    </row>
    <row r="19" spans="1:7" customFormat="1" ht="15" x14ac:dyDescent="0.25">
      <c r="A19" s="105">
        <f>+JANVIER!A25</f>
        <v>42754</v>
      </c>
      <c r="B19" s="106" t="s">
        <v>27</v>
      </c>
      <c r="C19" s="106" t="s">
        <v>28</v>
      </c>
      <c r="D19" s="107" t="s">
        <v>43</v>
      </c>
      <c r="E19" s="106" t="s">
        <v>46</v>
      </c>
      <c r="F19" s="106">
        <v>0</v>
      </c>
      <c r="G19" s="108">
        <f>+JANVIER!L25</f>
        <v>0</v>
      </c>
    </row>
    <row r="20" spans="1:7" customFormat="1" ht="15" x14ac:dyDescent="0.25">
      <c r="A20" s="105">
        <f>+JANVIER!A26</f>
        <v>42755</v>
      </c>
      <c r="B20" s="106" t="s">
        <v>27</v>
      </c>
      <c r="C20" s="106" t="s">
        <v>28</v>
      </c>
      <c r="D20" s="107" t="s">
        <v>43</v>
      </c>
      <c r="E20" s="106" t="s">
        <v>46</v>
      </c>
      <c r="F20" s="106">
        <v>0</v>
      </c>
      <c r="G20" s="108">
        <f>+JANVIER!L26</f>
        <v>0</v>
      </c>
    </row>
    <row r="21" spans="1:7" customFormat="1" ht="15" x14ac:dyDescent="0.25">
      <c r="A21" s="105">
        <f>+JANVIER!A27</f>
        <v>42756</v>
      </c>
      <c r="B21" s="106" t="s">
        <v>27</v>
      </c>
      <c r="C21" s="106" t="s">
        <v>28</v>
      </c>
      <c r="D21" s="107" t="s">
        <v>43</v>
      </c>
      <c r="E21" s="106" t="s">
        <v>46</v>
      </c>
      <c r="F21" s="106">
        <v>0</v>
      </c>
      <c r="G21" s="108">
        <f>+JANVIER!L27</f>
        <v>0</v>
      </c>
    </row>
    <row r="22" spans="1:7" customFormat="1" ht="15" x14ac:dyDescent="0.25">
      <c r="A22" s="105">
        <f>+JANVIER!A28</f>
        <v>42757</v>
      </c>
      <c r="B22" s="106" t="s">
        <v>27</v>
      </c>
      <c r="C22" s="106" t="s">
        <v>28</v>
      </c>
      <c r="D22" s="107" t="s">
        <v>43</v>
      </c>
      <c r="E22" s="106" t="s">
        <v>46</v>
      </c>
      <c r="F22" s="106">
        <v>0</v>
      </c>
      <c r="G22" s="108">
        <f>+JANVIER!L28</f>
        <v>0</v>
      </c>
    </row>
    <row r="23" spans="1:7" customFormat="1" ht="15" x14ac:dyDescent="0.25">
      <c r="A23" s="105">
        <f>+JANVIER!A29</f>
        <v>42758</v>
      </c>
      <c r="B23" s="106" t="s">
        <v>27</v>
      </c>
      <c r="C23" s="106" t="s">
        <v>28</v>
      </c>
      <c r="D23" s="107" t="s">
        <v>43</v>
      </c>
      <c r="E23" s="106" t="s">
        <v>46</v>
      </c>
      <c r="F23" s="106">
        <v>0</v>
      </c>
      <c r="G23" s="108">
        <f>+JANVIER!L29</f>
        <v>0</v>
      </c>
    </row>
    <row r="24" spans="1:7" customFormat="1" ht="15" x14ac:dyDescent="0.25">
      <c r="A24" s="105">
        <f>+JANVIER!A30</f>
        <v>42759</v>
      </c>
      <c r="B24" s="106" t="s">
        <v>27</v>
      </c>
      <c r="C24" s="106" t="s">
        <v>28</v>
      </c>
      <c r="D24" s="107" t="s">
        <v>43</v>
      </c>
      <c r="E24" s="106" t="s">
        <v>46</v>
      </c>
      <c r="F24" s="106">
        <v>0</v>
      </c>
      <c r="G24" s="108">
        <f>+JANVIER!L30</f>
        <v>0</v>
      </c>
    </row>
    <row r="25" spans="1:7" customFormat="1" ht="15" x14ac:dyDescent="0.25">
      <c r="A25" s="105">
        <f>+JANVIER!A31</f>
        <v>42760</v>
      </c>
      <c r="B25" s="106" t="s">
        <v>27</v>
      </c>
      <c r="C25" s="106" t="s">
        <v>28</v>
      </c>
      <c r="D25" s="107" t="s">
        <v>43</v>
      </c>
      <c r="E25" s="106" t="s">
        <v>46</v>
      </c>
      <c r="F25" s="106">
        <v>0</v>
      </c>
      <c r="G25" s="108">
        <f>+JANVIER!L31</f>
        <v>0</v>
      </c>
    </row>
    <row r="26" spans="1:7" customFormat="1" ht="15" x14ac:dyDescent="0.25">
      <c r="A26" s="105">
        <f>+JANVIER!A32</f>
        <v>42761</v>
      </c>
      <c r="B26" s="106" t="s">
        <v>27</v>
      </c>
      <c r="C26" s="106" t="s">
        <v>28</v>
      </c>
      <c r="D26" s="107" t="s">
        <v>43</v>
      </c>
      <c r="E26" s="106" t="s">
        <v>46</v>
      </c>
      <c r="F26" s="106">
        <v>0</v>
      </c>
      <c r="G26" s="108">
        <f>+JANVIER!L32</f>
        <v>0</v>
      </c>
    </row>
    <row r="27" spans="1:7" customFormat="1" ht="15" x14ac:dyDescent="0.25">
      <c r="A27" s="105">
        <f>+JANVIER!A33</f>
        <v>42762</v>
      </c>
      <c r="B27" s="106" t="s">
        <v>27</v>
      </c>
      <c r="C27" s="106" t="s">
        <v>28</v>
      </c>
      <c r="D27" s="107" t="s">
        <v>43</v>
      </c>
      <c r="E27" s="106" t="s">
        <v>46</v>
      </c>
      <c r="F27" s="106">
        <v>0</v>
      </c>
      <c r="G27" s="108">
        <f>+JANVIER!L33</f>
        <v>0</v>
      </c>
    </row>
    <row r="28" spans="1:7" customFormat="1" ht="15" x14ac:dyDescent="0.25">
      <c r="A28" s="105">
        <f>+JANVIER!A34</f>
        <v>42763</v>
      </c>
      <c r="B28" s="106" t="s">
        <v>27</v>
      </c>
      <c r="C28" s="106" t="s">
        <v>28</v>
      </c>
      <c r="D28" s="107" t="s">
        <v>43</v>
      </c>
      <c r="E28" s="106" t="s">
        <v>46</v>
      </c>
      <c r="F28" s="106">
        <v>0</v>
      </c>
      <c r="G28" s="108">
        <f>+JANVIER!L34</f>
        <v>0</v>
      </c>
    </row>
    <row r="29" spans="1:7" customFormat="1" ht="15" x14ac:dyDescent="0.25">
      <c r="A29" s="105">
        <f>+JANVIER!A35</f>
        <v>42764</v>
      </c>
      <c r="B29" s="106" t="s">
        <v>27</v>
      </c>
      <c r="C29" s="106" t="s">
        <v>28</v>
      </c>
      <c r="D29" s="107" t="s">
        <v>43</v>
      </c>
      <c r="E29" s="106" t="s">
        <v>46</v>
      </c>
      <c r="F29" s="106">
        <v>0</v>
      </c>
      <c r="G29" s="108">
        <f>+JANVIER!L35</f>
        <v>0</v>
      </c>
    </row>
    <row r="30" spans="1:7" customFormat="1" ht="15" x14ac:dyDescent="0.25">
      <c r="A30" s="105">
        <f>+JANVIER!A36</f>
        <v>42765</v>
      </c>
      <c r="B30" s="106" t="s">
        <v>27</v>
      </c>
      <c r="C30" s="106" t="s">
        <v>28</v>
      </c>
      <c r="D30" s="107" t="s">
        <v>43</v>
      </c>
      <c r="E30" s="106" t="s">
        <v>46</v>
      </c>
      <c r="F30" s="106">
        <v>0</v>
      </c>
      <c r="G30" s="108">
        <f>+JANVIER!L36</f>
        <v>0</v>
      </c>
    </row>
    <row r="31" spans="1:7" customFormat="1" ht="15" x14ac:dyDescent="0.25">
      <c r="A31" s="105">
        <f>+JANVIER!A37</f>
        <v>42766</v>
      </c>
      <c r="B31" s="106" t="s">
        <v>27</v>
      </c>
      <c r="C31" s="106" t="s">
        <v>28</v>
      </c>
      <c r="D31" s="107" t="s">
        <v>43</v>
      </c>
      <c r="E31" s="106" t="s">
        <v>46</v>
      </c>
      <c r="F31" s="106">
        <v>0</v>
      </c>
      <c r="G31" s="108">
        <f>+JANVIER!L37</f>
        <v>0</v>
      </c>
    </row>
    <row r="32" spans="1:7" customFormat="1" ht="15" x14ac:dyDescent="0.25">
      <c r="A32" s="105">
        <f>+JANVIER!A7</f>
        <v>42736</v>
      </c>
      <c r="B32" s="106" t="s">
        <v>27</v>
      </c>
      <c r="C32" s="106">
        <v>580</v>
      </c>
      <c r="D32" s="107" t="s">
        <v>43</v>
      </c>
      <c r="E32" s="106" t="s">
        <v>45</v>
      </c>
      <c r="F32" s="108">
        <f>+JANVIER!S7</f>
        <v>0</v>
      </c>
      <c r="G32" s="108">
        <f>+JANVIER!L41</f>
        <v>0</v>
      </c>
    </row>
    <row r="33" spans="1:7" customFormat="1" ht="15" x14ac:dyDescent="0.25">
      <c r="A33" s="105">
        <f>+JANVIER!A8</f>
        <v>42737</v>
      </c>
      <c r="B33" s="106" t="s">
        <v>27</v>
      </c>
      <c r="C33" s="106">
        <v>580</v>
      </c>
      <c r="D33" s="107" t="s">
        <v>43</v>
      </c>
      <c r="E33" s="106" t="s">
        <v>45</v>
      </c>
      <c r="F33" s="108">
        <f>+JANVIER!S8</f>
        <v>0</v>
      </c>
      <c r="G33" s="108">
        <f>+JANVIER!L42</f>
        <v>0</v>
      </c>
    </row>
    <row r="34" spans="1:7" customFormat="1" ht="15" x14ac:dyDescent="0.25">
      <c r="A34" s="105">
        <f>+JANVIER!A9</f>
        <v>42738</v>
      </c>
      <c r="B34" s="106" t="s">
        <v>27</v>
      </c>
      <c r="C34" s="106">
        <v>580</v>
      </c>
      <c r="D34" s="107" t="s">
        <v>43</v>
      </c>
      <c r="E34" s="106" t="s">
        <v>45</v>
      </c>
      <c r="F34" s="108">
        <f>+JANVIER!S9</f>
        <v>0</v>
      </c>
      <c r="G34" s="108">
        <f>+JANVIER!L43</f>
        <v>0</v>
      </c>
    </row>
    <row r="35" spans="1:7" customFormat="1" ht="15" x14ac:dyDescent="0.25">
      <c r="A35" s="105">
        <f>+JANVIER!A10</f>
        <v>42739</v>
      </c>
      <c r="B35" s="106" t="s">
        <v>27</v>
      </c>
      <c r="C35" s="106">
        <v>580</v>
      </c>
      <c r="D35" s="107" t="s">
        <v>43</v>
      </c>
      <c r="E35" s="106" t="s">
        <v>45</v>
      </c>
      <c r="F35" s="108">
        <f>+JANVIER!S10</f>
        <v>0</v>
      </c>
      <c r="G35" s="108">
        <f>+JANVIER!L44</f>
        <v>0</v>
      </c>
    </row>
    <row r="36" spans="1:7" customFormat="1" ht="15" x14ac:dyDescent="0.25">
      <c r="A36" s="105">
        <f>+JANVIER!A11</f>
        <v>42740</v>
      </c>
      <c r="B36" s="106" t="s">
        <v>27</v>
      </c>
      <c r="C36" s="106">
        <v>580</v>
      </c>
      <c r="D36" s="107" t="s">
        <v>43</v>
      </c>
      <c r="E36" s="106" t="s">
        <v>45</v>
      </c>
      <c r="F36" s="108">
        <f>+JANVIER!S11</f>
        <v>0</v>
      </c>
      <c r="G36" s="108">
        <f>+JANVIER!L45</f>
        <v>0</v>
      </c>
    </row>
    <row r="37" spans="1:7" customFormat="1" ht="15" x14ac:dyDescent="0.25">
      <c r="A37" s="105">
        <f>+JANVIER!A12</f>
        <v>42741</v>
      </c>
      <c r="B37" s="106" t="s">
        <v>27</v>
      </c>
      <c r="C37" s="106">
        <v>580</v>
      </c>
      <c r="D37" s="107" t="s">
        <v>43</v>
      </c>
      <c r="E37" s="106" t="s">
        <v>45</v>
      </c>
      <c r="F37" s="108">
        <f>+JANVIER!S12</f>
        <v>0</v>
      </c>
      <c r="G37" s="108">
        <f>+JANVIER!L46</f>
        <v>0</v>
      </c>
    </row>
    <row r="38" spans="1:7" customFormat="1" ht="15" x14ac:dyDescent="0.25">
      <c r="A38" s="105">
        <f>+JANVIER!A13</f>
        <v>42742</v>
      </c>
      <c r="B38" s="106" t="s">
        <v>27</v>
      </c>
      <c r="C38" s="106">
        <v>580</v>
      </c>
      <c r="D38" s="107" t="s">
        <v>43</v>
      </c>
      <c r="E38" s="106" t="s">
        <v>45</v>
      </c>
      <c r="F38" s="108">
        <f>+JANVIER!S13</f>
        <v>0</v>
      </c>
      <c r="G38" s="108">
        <f>+JANVIER!L47</f>
        <v>0</v>
      </c>
    </row>
    <row r="39" spans="1:7" customFormat="1" ht="15" x14ac:dyDescent="0.25">
      <c r="A39" s="105">
        <f>+JANVIER!A14</f>
        <v>42743</v>
      </c>
      <c r="B39" s="106" t="s">
        <v>27</v>
      </c>
      <c r="C39" s="106">
        <v>580</v>
      </c>
      <c r="D39" s="107" t="s">
        <v>43</v>
      </c>
      <c r="E39" s="106" t="s">
        <v>45</v>
      </c>
      <c r="F39" s="108">
        <f>+JANVIER!S14</f>
        <v>0</v>
      </c>
      <c r="G39" s="108">
        <f>+JANVIER!L48</f>
        <v>0</v>
      </c>
    </row>
    <row r="40" spans="1:7" customFormat="1" ht="15" x14ac:dyDescent="0.25">
      <c r="A40" s="105">
        <f>+JANVIER!A15</f>
        <v>42744</v>
      </c>
      <c r="B40" s="106" t="s">
        <v>27</v>
      </c>
      <c r="C40" s="106">
        <v>580</v>
      </c>
      <c r="D40" s="107" t="s">
        <v>43</v>
      </c>
      <c r="E40" s="106" t="s">
        <v>45</v>
      </c>
      <c r="F40" s="108">
        <f>+JANVIER!S15</f>
        <v>0</v>
      </c>
      <c r="G40" s="108">
        <f>+JANVIER!L49</f>
        <v>0</v>
      </c>
    </row>
    <row r="41" spans="1:7" customFormat="1" ht="15" x14ac:dyDescent="0.25">
      <c r="A41" s="105">
        <f>+JANVIER!A16</f>
        <v>42745</v>
      </c>
      <c r="B41" s="106" t="s">
        <v>27</v>
      </c>
      <c r="C41" s="106">
        <v>580</v>
      </c>
      <c r="D41" s="107" t="s">
        <v>43</v>
      </c>
      <c r="E41" s="106" t="s">
        <v>45</v>
      </c>
      <c r="F41" s="108">
        <f>+JANVIER!S16</f>
        <v>0</v>
      </c>
      <c r="G41" s="108">
        <f>+JANVIER!L50</f>
        <v>0</v>
      </c>
    </row>
    <row r="42" spans="1:7" customFormat="1" ht="15" x14ac:dyDescent="0.25">
      <c r="A42" s="105">
        <f>+JANVIER!A17</f>
        <v>42746</v>
      </c>
      <c r="B42" s="106" t="s">
        <v>27</v>
      </c>
      <c r="C42" s="106">
        <v>580</v>
      </c>
      <c r="D42" s="107" t="s">
        <v>43</v>
      </c>
      <c r="E42" s="106" t="s">
        <v>45</v>
      </c>
      <c r="F42" s="108">
        <f>+JANVIER!S17</f>
        <v>0</v>
      </c>
      <c r="G42" s="108">
        <f>+JANVIER!L51</f>
        <v>0</v>
      </c>
    </row>
    <row r="43" spans="1:7" customFormat="1" ht="15" x14ac:dyDescent="0.25">
      <c r="A43" s="105">
        <f>+JANVIER!A18</f>
        <v>42747</v>
      </c>
      <c r="B43" s="106" t="s">
        <v>27</v>
      </c>
      <c r="C43" s="106">
        <v>580</v>
      </c>
      <c r="D43" s="107" t="s">
        <v>43</v>
      </c>
      <c r="E43" s="106" t="s">
        <v>45</v>
      </c>
      <c r="F43" s="108">
        <f>+JANVIER!S18</f>
        <v>0</v>
      </c>
      <c r="G43" s="108">
        <f>+JANVIER!L52</f>
        <v>0</v>
      </c>
    </row>
    <row r="44" spans="1:7" customFormat="1" ht="15" x14ac:dyDescent="0.25">
      <c r="A44" s="105">
        <f>+JANVIER!A19</f>
        <v>42748</v>
      </c>
      <c r="B44" s="106" t="s">
        <v>27</v>
      </c>
      <c r="C44" s="106">
        <v>580</v>
      </c>
      <c r="D44" s="107" t="s">
        <v>43</v>
      </c>
      <c r="E44" s="106" t="s">
        <v>45</v>
      </c>
      <c r="F44" s="108">
        <f>+JANVIER!S19</f>
        <v>0</v>
      </c>
      <c r="G44" s="108">
        <f>+JANVIER!L53</f>
        <v>0</v>
      </c>
    </row>
    <row r="45" spans="1:7" customFormat="1" ht="15" x14ac:dyDescent="0.25">
      <c r="A45" s="105">
        <f>+JANVIER!A20</f>
        <v>42749</v>
      </c>
      <c r="B45" s="106" t="s">
        <v>27</v>
      </c>
      <c r="C45" s="106">
        <v>580</v>
      </c>
      <c r="D45" s="107" t="s">
        <v>43</v>
      </c>
      <c r="E45" s="106" t="s">
        <v>45</v>
      </c>
      <c r="F45" s="108">
        <f>+JANVIER!S20</f>
        <v>0</v>
      </c>
      <c r="G45" s="108">
        <f>+JANVIER!L54</f>
        <v>0</v>
      </c>
    </row>
    <row r="46" spans="1:7" customFormat="1" ht="15" x14ac:dyDescent="0.25">
      <c r="A46" s="105">
        <f>+JANVIER!A21</f>
        <v>42750</v>
      </c>
      <c r="B46" s="106" t="s">
        <v>27</v>
      </c>
      <c r="C46" s="106">
        <v>580</v>
      </c>
      <c r="D46" s="107" t="s">
        <v>43</v>
      </c>
      <c r="E46" s="106" t="s">
        <v>45</v>
      </c>
      <c r="F46" s="108">
        <f>+JANVIER!S21</f>
        <v>0</v>
      </c>
      <c r="G46" s="108">
        <f>+JANVIER!L55</f>
        <v>0</v>
      </c>
    </row>
    <row r="47" spans="1:7" customFormat="1" ht="15" x14ac:dyDescent="0.25">
      <c r="A47" s="105">
        <f>+JANVIER!A22</f>
        <v>42751</v>
      </c>
      <c r="B47" s="106" t="s">
        <v>27</v>
      </c>
      <c r="C47" s="106">
        <v>580</v>
      </c>
      <c r="D47" s="107" t="s">
        <v>43</v>
      </c>
      <c r="E47" s="106" t="s">
        <v>45</v>
      </c>
      <c r="F47" s="108">
        <f>+JANVIER!S22</f>
        <v>0</v>
      </c>
      <c r="G47" s="108">
        <f>+JANVIER!L56</f>
        <v>0</v>
      </c>
    </row>
    <row r="48" spans="1:7" customFormat="1" ht="15" x14ac:dyDescent="0.25">
      <c r="A48" s="105">
        <f>+JANVIER!A23</f>
        <v>42752</v>
      </c>
      <c r="B48" s="106" t="s">
        <v>27</v>
      </c>
      <c r="C48" s="106">
        <v>580</v>
      </c>
      <c r="D48" s="107" t="s">
        <v>43</v>
      </c>
      <c r="E48" s="106" t="s">
        <v>45</v>
      </c>
      <c r="F48" s="108">
        <f>+JANVIER!S23</f>
        <v>0</v>
      </c>
      <c r="G48" s="108">
        <f>+JANVIER!L57</f>
        <v>0</v>
      </c>
    </row>
    <row r="49" spans="1:7" customFormat="1" ht="15" x14ac:dyDescent="0.25">
      <c r="A49" s="105">
        <f>+JANVIER!A24</f>
        <v>42753</v>
      </c>
      <c r="B49" s="106" t="s">
        <v>27</v>
      </c>
      <c r="C49" s="106">
        <v>580</v>
      </c>
      <c r="D49" s="107" t="s">
        <v>43</v>
      </c>
      <c r="E49" s="106" t="s">
        <v>45</v>
      </c>
      <c r="F49" s="108">
        <f>+JANVIER!S24</f>
        <v>0</v>
      </c>
      <c r="G49" s="108">
        <f>+JANVIER!L58</f>
        <v>0</v>
      </c>
    </row>
    <row r="50" spans="1:7" customFormat="1" ht="15" x14ac:dyDescent="0.25">
      <c r="A50" s="105">
        <f>+JANVIER!A25</f>
        <v>42754</v>
      </c>
      <c r="B50" s="106" t="s">
        <v>27</v>
      </c>
      <c r="C50" s="106">
        <v>580</v>
      </c>
      <c r="D50" s="107" t="s">
        <v>43</v>
      </c>
      <c r="E50" s="106" t="s">
        <v>45</v>
      </c>
      <c r="F50" s="108">
        <f>+JANVIER!S25</f>
        <v>0</v>
      </c>
      <c r="G50" s="108">
        <f>+JANVIER!L59</f>
        <v>0</v>
      </c>
    </row>
    <row r="51" spans="1:7" customFormat="1" ht="15" x14ac:dyDescent="0.25">
      <c r="A51" s="105">
        <f>+JANVIER!A26</f>
        <v>42755</v>
      </c>
      <c r="B51" s="106" t="s">
        <v>27</v>
      </c>
      <c r="C51" s="106">
        <v>580</v>
      </c>
      <c r="D51" s="107" t="s">
        <v>43</v>
      </c>
      <c r="E51" s="106" t="s">
        <v>45</v>
      </c>
      <c r="F51" s="108">
        <f>+JANVIER!S26</f>
        <v>0</v>
      </c>
      <c r="G51" s="108">
        <f>+JANVIER!L60</f>
        <v>0</v>
      </c>
    </row>
    <row r="52" spans="1:7" customFormat="1" ht="15" x14ac:dyDescent="0.25">
      <c r="A52" s="105">
        <f>+JANVIER!A27</f>
        <v>42756</v>
      </c>
      <c r="B52" s="106" t="s">
        <v>27</v>
      </c>
      <c r="C52" s="106">
        <v>580</v>
      </c>
      <c r="D52" s="107" t="s">
        <v>43</v>
      </c>
      <c r="E52" s="106" t="s">
        <v>45</v>
      </c>
      <c r="F52" s="108">
        <f>+JANVIER!S27</f>
        <v>0</v>
      </c>
      <c r="G52" s="108">
        <f>+JANVIER!L61</f>
        <v>0</v>
      </c>
    </row>
    <row r="53" spans="1:7" customFormat="1" ht="15" x14ac:dyDescent="0.25">
      <c r="A53" s="105">
        <f>+JANVIER!A28</f>
        <v>42757</v>
      </c>
      <c r="B53" s="106" t="s">
        <v>27</v>
      </c>
      <c r="C53" s="106">
        <v>580</v>
      </c>
      <c r="D53" s="107" t="s">
        <v>43</v>
      </c>
      <c r="E53" s="106" t="s">
        <v>45</v>
      </c>
      <c r="F53" s="108">
        <f>+JANVIER!S28</f>
        <v>0</v>
      </c>
      <c r="G53" s="108">
        <f>+JANVIER!L62</f>
        <v>0</v>
      </c>
    </row>
    <row r="54" spans="1:7" customFormat="1" ht="15" x14ac:dyDescent="0.25">
      <c r="A54" s="105">
        <f>+JANVIER!A29</f>
        <v>42758</v>
      </c>
      <c r="B54" s="106" t="s">
        <v>27</v>
      </c>
      <c r="C54" s="106">
        <v>580</v>
      </c>
      <c r="D54" s="107" t="s">
        <v>43</v>
      </c>
      <c r="E54" s="106" t="s">
        <v>45</v>
      </c>
      <c r="F54" s="108">
        <f>+JANVIER!S29</f>
        <v>0</v>
      </c>
      <c r="G54" s="108">
        <f>+JANVIER!L63</f>
        <v>0</v>
      </c>
    </row>
    <row r="55" spans="1:7" customFormat="1" ht="15" x14ac:dyDescent="0.25">
      <c r="A55" s="105">
        <f>+JANVIER!A30</f>
        <v>42759</v>
      </c>
      <c r="B55" s="106" t="s">
        <v>27</v>
      </c>
      <c r="C55" s="106">
        <v>580</v>
      </c>
      <c r="D55" s="107" t="s">
        <v>43</v>
      </c>
      <c r="E55" s="106" t="s">
        <v>45</v>
      </c>
      <c r="F55" s="108">
        <f>+JANVIER!S30</f>
        <v>0</v>
      </c>
      <c r="G55" s="108">
        <f>+JANVIER!L64</f>
        <v>0</v>
      </c>
    </row>
    <row r="56" spans="1:7" customFormat="1" ht="15" x14ac:dyDescent="0.25">
      <c r="A56" s="105">
        <f>+JANVIER!A31</f>
        <v>42760</v>
      </c>
      <c r="B56" s="106" t="s">
        <v>27</v>
      </c>
      <c r="C56" s="106">
        <v>580</v>
      </c>
      <c r="D56" s="107" t="s">
        <v>43</v>
      </c>
      <c r="E56" s="106" t="s">
        <v>45</v>
      </c>
      <c r="F56" s="108">
        <f>+JANVIER!S31</f>
        <v>0</v>
      </c>
      <c r="G56" s="108">
        <f>+JANVIER!L65</f>
        <v>0</v>
      </c>
    </row>
    <row r="57" spans="1:7" customFormat="1" ht="15" x14ac:dyDescent="0.25">
      <c r="A57" s="105">
        <f>+JANVIER!A32</f>
        <v>42761</v>
      </c>
      <c r="B57" s="106" t="s">
        <v>27</v>
      </c>
      <c r="C57" s="106">
        <v>580</v>
      </c>
      <c r="D57" s="107" t="s">
        <v>43</v>
      </c>
      <c r="E57" s="106" t="s">
        <v>45</v>
      </c>
      <c r="F57" s="108">
        <f>+JANVIER!S32</f>
        <v>0</v>
      </c>
      <c r="G57" s="108">
        <f>+JANVIER!L66</f>
        <v>0</v>
      </c>
    </row>
    <row r="58" spans="1:7" customFormat="1" ht="15" x14ac:dyDescent="0.25">
      <c r="A58" s="105">
        <f>+JANVIER!A33</f>
        <v>42762</v>
      </c>
      <c r="B58" s="106" t="s">
        <v>27</v>
      </c>
      <c r="C58" s="106">
        <v>580</v>
      </c>
      <c r="D58" s="107" t="s">
        <v>43</v>
      </c>
      <c r="E58" s="106" t="s">
        <v>45</v>
      </c>
      <c r="F58" s="108">
        <f>+JANVIER!S33</f>
        <v>0</v>
      </c>
      <c r="G58" s="108">
        <f>+JANVIER!L67</f>
        <v>0</v>
      </c>
    </row>
    <row r="59" spans="1:7" customFormat="1" ht="15" x14ac:dyDescent="0.25">
      <c r="A59" s="105">
        <f>+JANVIER!A34</f>
        <v>42763</v>
      </c>
      <c r="B59" s="106" t="s">
        <v>27</v>
      </c>
      <c r="C59" s="106">
        <v>580</v>
      </c>
      <c r="D59" s="107" t="s">
        <v>43</v>
      </c>
      <c r="E59" s="106" t="s">
        <v>45</v>
      </c>
      <c r="F59" s="108">
        <f>+JANVIER!S34</f>
        <v>0</v>
      </c>
      <c r="G59" s="108">
        <f>+JANVIER!L68</f>
        <v>0</v>
      </c>
    </row>
    <row r="60" spans="1:7" customFormat="1" ht="15" x14ac:dyDescent="0.25">
      <c r="A60" s="105">
        <f>+JANVIER!A35</f>
        <v>42764</v>
      </c>
      <c r="B60" s="106" t="s">
        <v>27</v>
      </c>
      <c r="C60" s="106">
        <v>580</v>
      </c>
      <c r="D60" s="107" t="s">
        <v>43</v>
      </c>
      <c r="E60" s="106" t="s">
        <v>45</v>
      </c>
      <c r="F60" s="108">
        <f>+JANVIER!S35</f>
        <v>0</v>
      </c>
      <c r="G60" s="108">
        <f>+JANVIER!L69</f>
        <v>0</v>
      </c>
    </row>
    <row r="61" spans="1:7" customFormat="1" ht="15" x14ac:dyDescent="0.25">
      <c r="A61" s="105">
        <f>+JANVIER!A36</f>
        <v>42765</v>
      </c>
      <c r="B61" s="106" t="s">
        <v>27</v>
      </c>
      <c r="C61" s="106">
        <v>580</v>
      </c>
      <c r="D61" s="107" t="s">
        <v>43</v>
      </c>
      <c r="E61" s="106" t="s">
        <v>45</v>
      </c>
      <c r="F61" s="108">
        <f>+JANVIER!S36</f>
        <v>0</v>
      </c>
      <c r="G61" s="108">
        <f>+JANVIER!L70</f>
        <v>0</v>
      </c>
    </row>
    <row r="62" spans="1:7" customFormat="1" ht="15" x14ac:dyDescent="0.25">
      <c r="A62" s="105">
        <f>+JANVIER!A37</f>
        <v>42766</v>
      </c>
      <c r="B62" s="106" t="s">
        <v>27</v>
      </c>
      <c r="C62" s="106">
        <v>580</v>
      </c>
      <c r="D62" s="107" t="s">
        <v>43</v>
      </c>
      <c r="E62" s="106" t="s">
        <v>45</v>
      </c>
      <c r="F62" s="108">
        <f>+JANVIER!S37</f>
        <v>0</v>
      </c>
      <c r="G62" s="108">
        <f>+JANVIER!L71</f>
        <v>0</v>
      </c>
    </row>
    <row r="63" spans="1:7" customFormat="1" ht="15" x14ac:dyDescent="0.25">
      <c r="A63" s="105">
        <f>+JANVIER!A7</f>
        <v>42736</v>
      </c>
      <c r="B63" s="106" t="s">
        <v>27</v>
      </c>
      <c r="C63" s="106" t="s">
        <v>44</v>
      </c>
      <c r="D63" s="107" t="s">
        <v>43</v>
      </c>
      <c r="E63" s="108">
        <f>+JANVIER!W7</f>
        <v>0</v>
      </c>
      <c r="F63" s="108">
        <f>+JANVIER!X7</f>
        <v>0</v>
      </c>
      <c r="G63" s="108">
        <f>+JANVIER!L75</f>
        <v>0</v>
      </c>
    </row>
    <row r="64" spans="1:7" customFormat="1" ht="15" x14ac:dyDescent="0.25">
      <c r="A64" s="105">
        <f>+JANVIER!A8</f>
        <v>42737</v>
      </c>
      <c r="B64" s="106" t="s">
        <v>27</v>
      </c>
      <c r="C64" s="106" t="s">
        <v>44</v>
      </c>
      <c r="D64" s="107" t="s">
        <v>43</v>
      </c>
      <c r="E64" s="108">
        <f>+JANVIER!W8</f>
        <v>0</v>
      </c>
      <c r="F64" s="108">
        <f>+JANVIER!X8</f>
        <v>0</v>
      </c>
      <c r="G64" s="108">
        <f>+JANVIER!L76</f>
        <v>0</v>
      </c>
    </row>
    <row r="65" spans="1:7" customFormat="1" ht="15" x14ac:dyDescent="0.25">
      <c r="A65" s="105">
        <f>+JANVIER!A9</f>
        <v>42738</v>
      </c>
      <c r="B65" s="106" t="s">
        <v>27</v>
      </c>
      <c r="C65" s="106" t="s">
        <v>44</v>
      </c>
      <c r="D65" s="107" t="s">
        <v>43</v>
      </c>
      <c r="E65" s="108">
        <f>+JANVIER!W9</f>
        <v>0</v>
      </c>
      <c r="F65" s="108">
        <f>+JANVIER!X9</f>
        <v>0</v>
      </c>
      <c r="G65" s="108">
        <f>+JANVIER!L77</f>
        <v>0</v>
      </c>
    </row>
    <row r="66" spans="1:7" customFormat="1" ht="15" x14ac:dyDescent="0.25">
      <c r="A66" s="105">
        <f>+JANVIER!A10</f>
        <v>42739</v>
      </c>
      <c r="B66" s="106" t="s">
        <v>27</v>
      </c>
      <c r="C66" s="106" t="s">
        <v>44</v>
      </c>
      <c r="D66" s="107" t="s">
        <v>43</v>
      </c>
      <c r="E66" s="108">
        <f>+JANVIER!W10</f>
        <v>0</v>
      </c>
      <c r="F66" s="108">
        <f>+JANVIER!X10</f>
        <v>0</v>
      </c>
      <c r="G66" s="108">
        <f>+JANVIER!L78</f>
        <v>0</v>
      </c>
    </row>
    <row r="67" spans="1:7" customFormat="1" ht="15" x14ac:dyDescent="0.25">
      <c r="A67" s="105">
        <f>+JANVIER!A11</f>
        <v>42740</v>
      </c>
      <c r="B67" s="106" t="s">
        <v>27</v>
      </c>
      <c r="C67" s="106" t="s">
        <v>44</v>
      </c>
      <c r="D67" s="107" t="s">
        <v>43</v>
      </c>
      <c r="E67" s="108">
        <f>+JANVIER!W11</f>
        <v>0</v>
      </c>
      <c r="F67" s="108">
        <f>+JANVIER!X11</f>
        <v>0</v>
      </c>
      <c r="G67" s="108">
        <f>+JANVIER!L79</f>
        <v>0</v>
      </c>
    </row>
    <row r="68" spans="1:7" customFormat="1" ht="15" x14ac:dyDescent="0.25">
      <c r="A68" s="105">
        <f>+JANVIER!A12</f>
        <v>42741</v>
      </c>
      <c r="B68" s="106" t="s">
        <v>27</v>
      </c>
      <c r="C68" s="106" t="s">
        <v>44</v>
      </c>
      <c r="D68" s="107" t="s">
        <v>43</v>
      </c>
      <c r="E68" s="108">
        <f>+JANVIER!W12</f>
        <v>0</v>
      </c>
      <c r="F68" s="108">
        <f>+JANVIER!X12</f>
        <v>0</v>
      </c>
      <c r="G68" s="108">
        <f>+JANVIER!L80</f>
        <v>0</v>
      </c>
    </row>
    <row r="69" spans="1:7" customFormat="1" ht="15" x14ac:dyDescent="0.25">
      <c r="A69" s="105">
        <f>+JANVIER!A13</f>
        <v>42742</v>
      </c>
      <c r="B69" s="106" t="s">
        <v>27</v>
      </c>
      <c r="C69" s="106" t="s">
        <v>44</v>
      </c>
      <c r="D69" s="107" t="s">
        <v>43</v>
      </c>
      <c r="E69" s="108">
        <f>+JANVIER!W13</f>
        <v>0</v>
      </c>
      <c r="F69" s="108">
        <f>+JANVIER!X13</f>
        <v>0</v>
      </c>
      <c r="G69" s="108">
        <f>+JANVIER!L81</f>
        <v>0</v>
      </c>
    </row>
    <row r="70" spans="1:7" customFormat="1" ht="15" x14ac:dyDescent="0.25">
      <c r="A70" s="105">
        <f>+JANVIER!A14</f>
        <v>42743</v>
      </c>
      <c r="B70" s="106" t="s">
        <v>27</v>
      </c>
      <c r="C70" s="106" t="s">
        <v>44</v>
      </c>
      <c r="D70" s="107" t="s">
        <v>43</v>
      </c>
      <c r="E70" s="108">
        <f>+JANVIER!W14</f>
        <v>0</v>
      </c>
      <c r="F70" s="108">
        <f>+JANVIER!X14</f>
        <v>0</v>
      </c>
      <c r="G70" s="108">
        <f>+JANVIER!L82</f>
        <v>0</v>
      </c>
    </row>
    <row r="71" spans="1:7" customFormat="1" ht="15" x14ac:dyDescent="0.25">
      <c r="A71" s="105">
        <f>+JANVIER!A15</f>
        <v>42744</v>
      </c>
      <c r="B71" s="106" t="s">
        <v>27</v>
      </c>
      <c r="C71" s="106" t="s">
        <v>44</v>
      </c>
      <c r="D71" s="107" t="s">
        <v>43</v>
      </c>
      <c r="E71" s="108">
        <f>+JANVIER!W15</f>
        <v>0</v>
      </c>
      <c r="F71" s="108">
        <f>+JANVIER!X15</f>
        <v>0</v>
      </c>
      <c r="G71" s="108">
        <f>+JANVIER!L83</f>
        <v>0</v>
      </c>
    </row>
    <row r="72" spans="1:7" customFormat="1" ht="15" x14ac:dyDescent="0.25">
      <c r="A72" s="105">
        <f>+JANVIER!A16</f>
        <v>42745</v>
      </c>
      <c r="B72" s="106" t="s">
        <v>27</v>
      </c>
      <c r="C72" s="106" t="s">
        <v>44</v>
      </c>
      <c r="D72" s="107" t="s">
        <v>43</v>
      </c>
      <c r="E72" s="108">
        <f>+JANVIER!W16</f>
        <v>0</v>
      </c>
      <c r="F72" s="108">
        <f>+JANVIER!X16</f>
        <v>0</v>
      </c>
      <c r="G72" s="108">
        <f>+JANVIER!L84</f>
        <v>0</v>
      </c>
    </row>
    <row r="73" spans="1:7" customFormat="1" ht="15" x14ac:dyDescent="0.25">
      <c r="A73" s="105">
        <f>+JANVIER!A17</f>
        <v>42746</v>
      </c>
      <c r="B73" s="106" t="s">
        <v>27</v>
      </c>
      <c r="C73" s="106" t="s">
        <v>44</v>
      </c>
      <c r="D73" s="107" t="s">
        <v>43</v>
      </c>
      <c r="E73" s="108">
        <f>+JANVIER!W17</f>
        <v>0</v>
      </c>
      <c r="F73" s="108">
        <f>+JANVIER!X17</f>
        <v>0</v>
      </c>
      <c r="G73" s="108">
        <f>+JANVIER!L85</f>
        <v>0</v>
      </c>
    </row>
    <row r="74" spans="1:7" customFormat="1" ht="15" x14ac:dyDescent="0.25">
      <c r="A74" s="105">
        <f>+JANVIER!A18</f>
        <v>42747</v>
      </c>
      <c r="B74" s="106" t="s">
        <v>27</v>
      </c>
      <c r="C74" s="106" t="s">
        <v>44</v>
      </c>
      <c r="D74" s="107" t="s">
        <v>43</v>
      </c>
      <c r="E74" s="108">
        <f>+JANVIER!W18</f>
        <v>0</v>
      </c>
      <c r="F74" s="108">
        <f>+JANVIER!X18</f>
        <v>0</v>
      </c>
      <c r="G74" s="108">
        <f>+JANVIER!L86</f>
        <v>0</v>
      </c>
    </row>
    <row r="75" spans="1:7" customFormat="1" ht="15" x14ac:dyDescent="0.25">
      <c r="A75" s="105">
        <f>+JANVIER!A19</f>
        <v>42748</v>
      </c>
      <c r="B75" s="106" t="s">
        <v>27</v>
      </c>
      <c r="C75" s="106" t="s">
        <v>44</v>
      </c>
      <c r="D75" s="107" t="s">
        <v>43</v>
      </c>
      <c r="E75" s="108">
        <f>+JANVIER!W19</f>
        <v>0</v>
      </c>
      <c r="F75" s="108">
        <f>+JANVIER!X19</f>
        <v>0</v>
      </c>
      <c r="G75" s="108">
        <f>+JANVIER!L87</f>
        <v>0</v>
      </c>
    </row>
    <row r="76" spans="1:7" customFormat="1" ht="15" x14ac:dyDescent="0.25">
      <c r="A76" s="105">
        <f>+JANVIER!A20</f>
        <v>42749</v>
      </c>
      <c r="B76" s="106" t="s">
        <v>27</v>
      </c>
      <c r="C76" s="106" t="s">
        <v>44</v>
      </c>
      <c r="D76" s="107" t="s">
        <v>43</v>
      </c>
      <c r="E76" s="108">
        <f>+JANVIER!W20</f>
        <v>0</v>
      </c>
      <c r="F76" s="108">
        <f>+JANVIER!X20</f>
        <v>0</v>
      </c>
      <c r="G76" s="108">
        <f>+JANVIER!L88</f>
        <v>0</v>
      </c>
    </row>
    <row r="77" spans="1:7" customFormat="1" ht="15" x14ac:dyDescent="0.25">
      <c r="A77" s="105">
        <f>+JANVIER!A21</f>
        <v>42750</v>
      </c>
      <c r="B77" s="106" t="s">
        <v>27</v>
      </c>
      <c r="C77" s="106" t="s">
        <v>44</v>
      </c>
      <c r="D77" s="107" t="s">
        <v>43</v>
      </c>
      <c r="E77" s="108">
        <f>+JANVIER!W21</f>
        <v>0</v>
      </c>
      <c r="F77" s="108">
        <f>+JANVIER!X21</f>
        <v>0</v>
      </c>
      <c r="G77" s="108">
        <f>+JANVIER!L89</f>
        <v>0</v>
      </c>
    </row>
    <row r="78" spans="1:7" customFormat="1" ht="15" x14ac:dyDescent="0.25">
      <c r="A78" s="105">
        <f>+JANVIER!A22</f>
        <v>42751</v>
      </c>
      <c r="B78" s="106" t="s">
        <v>27</v>
      </c>
      <c r="C78" s="106" t="s">
        <v>44</v>
      </c>
      <c r="D78" s="107" t="s">
        <v>43</v>
      </c>
      <c r="E78" s="108">
        <f>+JANVIER!W22</f>
        <v>0</v>
      </c>
      <c r="F78" s="108">
        <f>+JANVIER!X22</f>
        <v>0</v>
      </c>
      <c r="G78" s="108">
        <f>+JANVIER!L90</f>
        <v>0</v>
      </c>
    </row>
    <row r="79" spans="1:7" customFormat="1" ht="15" x14ac:dyDescent="0.25">
      <c r="A79" s="105">
        <f>+JANVIER!A23</f>
        <v>42752</v>
      </c>
      <c r="B79" s="106" t="s">
        <v>27</v>
      </c>
      <c r="C79" s="106" t="s">
        <v>44</v>
      </c>
      <c r="D79" s="107" t="s">
        <v>43</v>
      </c>
      <c r="E79" s="108">
        <f>+JANVIER!W23</f>
        <v>0</v>
      </c>
      <c r="F79" s="108">
        <f>+JANVIER!X23</f>
        <v>0</v>
      </c>
      <c r="G79" s="108">
        <f>+JANVIER!L91</f>
        <v>0</v>
      </c>
    </row>
    <row r="80" spans="1:7" customFormat="1" ht="15" x14ac:dyDescent="0.25">
      <c r="A80" s="105">
        <f>+JANVIER!A24</f>
        <v>42753</v>
      </c>
      <c r="B80" s="106" t="s">
        <v>27</v>
      </c>
      <c r="C80" s="106" t="s">
        <v>44</v>
      </c>
      <c r="D80" s="107" t="s">
        <v>43</v>
      </c>
      <c r="E80" s="108">
        <f>+JANVIER!W24</f>
        <v>0</v>
      </c>
      <c r="F80" s="108">
        <f>+JANVIER!X24</f>
        <v>0</v>
      </c>
      <c r="G80" s="108">
        <f>+JANVIER!L92</f>
        <v>0</v>
      </c>
    </row>
    <row r="81" spans="1:7" customFormat="1" ht="15" x14ac:dyDescent="0.25">
      <c r="A81" s="105">
        <f>+JANVIER!A25</f>
        <v>42754</v>
      </c>
      <c r="B81" s="106" t="s">
        <v>27</v>
      </c>
      <c r="C81" s="106" t="s">
        <v>44</v>
      </c>
      <c r="D81" s="107" t="s">
        <v>43</v>
      </c>
      <c r="E81" s="108">
        <f>+JANVIER!W25</f>
        <v>0</v>
      </c>
      <c r="F81" s="108">
        <f>+JANVIER!X25</f>
        <v>0</v>
      </c>
      <c r="G81" s="108">
        <f>+JANVIER!L93</f>
        <v>0</v>
      </c>
    </row>
    <row r="82" spans="1:7" customFormat="1" ht="15" x14ac:dyDescent="0.25">
      <c r="A82" s="105">
        <f>+JANVIER!A26</f>
        <v>42755</v>
      </c>
      <c r="B82" s="106" t="s">
        <v>27</v>
      </c>
      <c r="C82" s="106" t="s">
        <v>44</v>
      </c>
      <c r="D82" s="107" t="s">
        <v>43</v>
      </c>
      <c r="E82" s="108">
        <f>+JANVIER!W26</f>
        <v>0</v>
      </c>
      <c r="F82" s="108">
        <f>+JANVIER!X26</f>
        <v>0</v>
      </c>
      <c r="G82" s="108">
        <f>+JANVIER!L94</f>
        <v>0</v>
      </c>
    </row>
    <row r="83" spans="1:7" customFormat="1" ht="15" x14ac:dyDescent="0.25">
      <c r="A83" s="105">
        <f>+JANVIER!A27</f>
        <v>42756</v>
      </c>
      <c r="B83" s="106" t="s">
        <v>27</v>
      </c>
      <c r="C83" s="106" t="s">
        <v>44</v>
      </c>
      <c r="D83" s="107" t="s">
        <v>43</v>
      </c>
      <c r="E83" s="108">
        <f>+JANVIER!W27</f>
        <v>0</v>
      </c>
      <c r="F83" s="108">
        <f>+JANVIER!X27</f>
        <v>0</v>
      </c>
      <c r="G83" s="108">
        <f>+JANVIER!L95</f>
        <v>0</v>
      </c>
    </row>
    <row r="84" spans="1:7" customFormat="1" ht="15" x14ac:dyDescent="0.25">
      <c r="A84" s="105">
        <f>+JANVIER!A28</f>
        <v>42757</v>
      </c>
      <c r="B84" s="106" t="s">
        <v>27</v>
      </c>
      <c r="C84" s="106" t="s">
        <v>44</v>
      </c>
      <c r="D84" s="107" t="s">
        <v>43</v>
      </c>
      <c r="E84" s="108">
        <f>+JANVIER!W28</f>
        <v>0</v>
      </c>
      <c r="F84" s="108">
        <f>+JANVIER!X28</f>
        <v>0</v>
      </c>
      <c r="G84" s="108">
        <f>+JANVIER!L96</f>
        <v>0</v>
      </c>
    </row>
    <row r="85" spans="1:7" customFormat="1" ht="15" x14ac:dyDescent="0.25">
      <c r="A85" s="105">
        <f>+JANVIER!A29</f>
        <v>42758</v>
      </c>
      <c r="B85" s="106" t="s">
        <v>27</v>
      </c>
      <c r="C85" s="106" t="s">
        <v>44</v>
      </c>
      <c r="D85" s="107" t="s">
        <v>43</v>
      </c>
      <c r="E85" s="108">
        <f>+JANVIER!W29</f>
        <v>0</v>
      </c>
      <c r="F85" s="108">
        <f>+JANVIER!X29</f>
        <v>0</v>
      </c>
      <c r="G85" s="108">
        <f>+JANVIER!L97</f>
        <v>0</v>
      </c>
    </row>
    <row r="86" spans="1:7" customFormat="1" ht="15" x14ac:dyDescent="0.25">
      <c r="A86" s="105">
        <f>+JANVIER!A30</f>
        <v>42759</v>
      </c>
      <c r="B86" s="106" t="s">
        <v>27</v>
      </c>
      <c r="C86" s="106" t="s">
        <v>44</v>
      </c>
      <c r="D86" s="107" t="s">
        <v>43</v>
      </c>
      <c r="E86" s="108">
        <f>+JANVIER!W30</f>
        <v>0</v>
      </c>
      <c r="F86" s="108">
        <f>+JANVIER!X30</f>
        <v>0</v>
      </c>
      <c r="G86" s="108">
        <f>+JANVIER!L98</f>
        <v>0</v>
      </c>
    </row>
    <row r="87" spans="1:7" customFormat="1" ht="15" x14ac:dyDescent="0.25">
      <c r="A87" s="105">
        <f>+JANVIER!A31</f>
        <v>42760</v>
      </c>
      <c r="B87" s="106" t="s">
        <v>27</v>
      </c>
      <c r="C87" s="106" t="s">
        <v>44</v>
      </c>
      <c r="D87" s="107" t="s">
        <v>43</v>
      </c>
      <c r="E87" s="108">
        <f>+JANVIER!W31</f>
        <v>0</v>
      </c>
      <c r="F87" s="108">
        <f>+JANVIER!X31</f>
        <v>0</v>
      </c>
      <c r="G87" s="108">
        <f>+JANVIER!L99</f>
        <v>0</v>
      </c>
    </row>
    <row r="88" spans="1:7" customFormat="1" ht="15" x14ac:dyDescent="0.25">
      <c r="A88" s="105">
        <f>+JANVIER!A32</f>
        <v>42761</v>
      </c>
      <c r="B88" s="106" t="s">
        <v>27</v>
      </c>
      <c r="C88" s="106" t="s">
        <v>44</v>
      </c>
      <c r="D88" s="107" t="s">
        <v>43</v>
      </c>
      <c r="E88" s="108">
        <f>+JANVIER!W32</f>
        <v>0</v>
      </c>
      <c r="F88" s="108">
        <f>+JANVIER!X32</f>
        <v>0</v>
      </c>
      <c r="G88" s="108">
        <f>+JANVIER!L100</f>
        <v>0</v>
      </c>
    </row>
    <row r="89" spans="1:7" customFormat="1" ht="15" x14ac:dyDescent="0.25">
      <c r="A89" s="105">
        <f>+JANVIER!A33</f>
        <v>42762</v>
      </c>
      <c r="B89" s="106" t="s">
        <v>27</v>
      </c>
      <c r="C89" s="106" t="s">
        <v>44</v>
      </c>
      <c r="D89" s="107" t="s">
        <v>43</v>
      </c>
      <c r="E89" s="108">
        <f>+JANVIER!W33</f>
        <v>0</v>
      </c>
      <c r="F89" s="108">
        <f>+JANVIER!X33</f>
        <v>0</v>
      </c>
      <c r="G89" s="108">
        <f>+JANVIER!L101</f>
        <v>0</v>
      </c>
    </row>
    <row r="90" spans="1:7" customFormat="1" ht="15" x14ac:dyDescent="0.25">
      <c r="A90" s="105">
        <f>+JANVIER!A34</f>
        <v>42763</v>
      </c>
      <c r="B90" s="106" t="s">
        <v>27</v>
      </c>
      <c r="C90" s="106" t="s">
        <v>44</v>
      </c>
      <c r="D90" s="107" t="s">
        <v>43</v>
      </c>
      <c r="E90" s="108">
        <f>+JANVIER!W34</f>
        <v>0</v>
      </c>
      <c r="F90" s="108">
        <f>+JANVIER!X34</f>
        <v>0</v>
      </c>
      <c r="G90" s="108">
        <f>+JANVIER!L102</f>
        <v>0</v>
      </c>
    </row>
    <row r="91" spans="1:7" customFormat="1" ht="15" x14ac:dyDescent="0.25">
      <c r="A91" s="105">
        <f>+JANVIER!A35</f>
        <v>42764</v>
      </c>
      <c r="B91" s="106" t="s">
        <v>27</v>
      </c>
      <c r="C91" s="106" t="s">
        <v>44</v>
      </c>
      <c r="D91" s="107" t="s">
        <v>43</v>
      </c>
      <c r="E91" s="108">
        <f>+JANVIER!W35</f>
        <v>0</v>
      </c>
      <c r="F91" s="108">
        <f>+JANVIER!X35</f>
        <v>0</v>
      </c>
      <c r="G91" s="108">
        <f>+JANVIER!L103</f>
        <v>0</v>
      </c>
    </row>
    <row r="92" spans="1:7" customFormat="1" ht="15" x14ac:dyDescent="0.25">
      <c r="A92" s="105">
        <f>+JANVIER!A36</f>
        <v>42765</v>
      </c>
      <c r="B92" s="106" t="s">
        <v>27</v>
      </c>
      <c r="C92" s="106" t="s">
        <v>44</v>
      </c>
      <c r="D92" s="107" t="s">
        <v>43</v>
      </c>
      <c r="E92" s="108">
        <f>+JANVIER!W36</f>
        <v>0</v>
      </c>
      <c r="F92" s="108">
        <f>+JANVIER!X36</f>
        <v>0</v>
      </c>
      <c r="G92" s="108">
        <f>+JANVIER!L104</f>
        <v>0</v>
      </c>
    </row>
    <row r="93" spans="1:7" customFormat="1" ht="15" x14ac:dyDescent="0.25">
      <c r="A93" s="105">
        <f>+JANVIER!A37</f>
        <v>42766</v>
      </c>
      <c r="B93" s="106" t="s">
        <v>27</v>
      </c>
      <c r="C93" s="106" t="s">
        <v>44</v>
      </c>
      <c r="D93" s="107" t="s">
        <v>43</v>
      </c>
      <c r="E93" s="108">
        <f>+JANVIER!W37</f>
        <v>0</v>
      </c>
      <c r="F93" s="108">
        <f>+JANVIER!X37</f>
        <v>0</v>
      </c>
      <c r="G93" s="108">
        <f>+JANVIER!L105</f>
        <v>0</v>
      </c>
    </row>
    <row r="94" spans="1:7" customFormat="1" ht="15" x14ac:dyDescent="0.25">
      <c r="A94" s="105">
        <f>+JANVIER!A37</f>
        <v>42766</v>
      </c>
      <c r="B94" s="106" t="s">
        <v>27</v>
      </c>
      <c r="C94" s="106">
        <v>530</v>
      </c>
      <c r="D94" s="107" t="s">
        <v>30</v>
      </c>
      <c r="E94" s="106" t="s">
        <v>30</v>
      </c>
      <c r="F94" s="108">
        <f>IF(SUM(G1:G93)-SUM(F1:F93)&gt;0,SUM(G1:G93)-SUM(F1:F93),0)</f>
        <v>0</v>
      </c>
      <c r="G94" s="108">
        <f>IF(SUM(G1:G93)-SUM(F1:F93)&lt;0,SUM(G1:G93)-SUM(F1:F93),0)</f>
        <v>0</v>
      </c>
    </row>
    <row r="95" spans="1:7" customFormat="1" ht="15" x14ac:dyDescent="0.25">
      <c r="A95" s="98">
        <f>+JANVIER!A37</f>
        <v>42766</v>
      </c>
      <c r="B95" s="109" t="s">
        <v>47</v>
      </c>
      <c r="C95" s="99">
        <f>+CARACTERISTIQUES!C4</f>
        <v>70700000</v>
      </c>
      <c r="D95" s="107" t="s">
        <v>43</v>
      </c>
      <c r="E95" s="110" t="s">
        <v>53</v>
      </c>
      <c r="F95" s="99">
        <v>0</v>
      </c>
      <c r="G95" s="111">
        <f>+JANVIER!G39</f>
        <v>0</v>
      </c>
    </row>
    <row r="96" spans="1:7" customFormat="1" ht="15" x14ac:dyDescent="0.25">
      <c r="A96" s="98">
        <f>+JANVIER!A37</f>
        <v>42766</v>
      </c>
      <c r="B96" s="109" t="s">
        <v>47</v>
      </c>
      <c r="C96" s="99">
        <f>+CARACTERISTIQUES!C5</f>
        <v>70700500</v>
      </c>
      <c r="D96" s="107" t="s">
        <v>43</v>
      </c>
      <c r="E96" s="110" t="s">
        <v>54</v>
      </c>
      <c r="F96" s="99">
        <v>0</v>
      </c>
      <c r="G96" s="111">
        <f>+JANVIER!E39</f>
        <v>0</v>
      </c>
    </row>
    <row r="97" spans="1:7" customFormat="1" ht="15" x14ac:dyDescent="0.25">
      <c r="A97" s="98">
        <f>+JANVIER!A37</f>
        <v>42766</v>
      </c>
      <c r="B97" s="109" t="s">
        <v>47</v>
      </c>
      <c r="C97" s="99">
        <f>+CARACTERISTIQUES!C6</f>
        <v>70701000</v>
      </c>
      <c r="D97" s="107" t="s">
        <v>43</v>
      </c>
      <c r="E97" s="110" t="s">
        <v>55</v>
      </c>
      <c r="F97" s="99">
        <v>0</v>
      </c>
      <c r="G97" s="111">
        <f>+JANVIER!C39</f>
        <v>0</v>
      </c>
    </row>
    <row r="98" spans="1:7" customFormat="1" ht="15" x14ac:dyDescent="0.25">
      <c r="A98" s="98">
        <f>+JANVIER!A37</f>
        <v>42766</v>
      </c>
      <c r="B98" s="109" t="s">
        <v>47</v>
      </c>
      <c r="C98" s="99">
        <f>+CARACTERISTIQUES!C7</f>
        <v>70702000</v>
      </c>
      <c r="D98" s="107" t="s">
        <v>43</v>
      </c>
      <c r="E98" s="110" t="s">
        <v>56</v>
      </c>
      <c r="F98" s="99">
        <v>0</v>
      </c>
      <c r="G98" s="111">
        <f>+JANVIER!B39</f>
        <v>0</v>
      </c>
    </row>
    <row r="99" spans="1:7" customFormat="1" ht="15" x14ac:dyDescent="0.25">
      <c r="A99" s="98">
        <f>+JANVIER!A37</f>
        <v>42766</v>
      </c>
      <c r="B99" s="109" t="s">
        <v>47</v>
      </c>
      <c r="C99" s="99">
        <f>+CARACTERISTIQUES!C9</f>
        <v>44571000</v>
      </c>
      <c r="D99" s="107" t="s">
        <v>43</v>
      </c>
      <c r="E99" s="110" t="s">
        <v>61</v>
      </c>
      <c r="F99" s="99">
        <v>0</v>
      </c>
      <c r="G99" s="111">
        <f>+JANVIER!C40</f>
        <v>0</v>
      </c>
    </row>
    <row r="100" spans="1:7" customFormat="1" ht="15" x14ac:dyDescent="0.25">
      <c r="A100" s="98">
        <f>+JANVIER!A37</f>
        <v>42766</v>
      </c>
      <c r="B100" s="109" t="s">
        <v>47</v>
      </c>
      <c r="C100" s="99">
        <f>+CARACTERISTIQUES!C10</f>
        <v>44572000</v>
      </c>
      <c r="D100" s="107" t="s">
        <v>43</v>
      </c>
      <c r="E100" s="110" t="s">
        <v>62</v>
      </c>
      <c r="F100" s="99">
        <v>0</v>
      </c>
      <c r="G100" s="111">
        <f>+JANVIER!B40</f>
        <v>0</v>
      </c>
    </row>
    <row r="101" spans="1:7" customFormat="1" ht="15" x14ac:dyDescent="0.25">
      <c r="A101" s="98">
        <f>+JANVIER!A37</f>
        <v>42766</v>
      </c>
      <c r="B101" s="109" t="s">
        <v>47</v>
      </c>
      <c r="C101" s="99">
        <f>+CARACTERISTIQUES!C11</f>
        <v>44575500</v>
      </c>
      <c r="D101" s="107" t="s">
        <v>43</v>
      </c>
      <c r="E101" s="110" t="s">
        <v>63</v>
      </c>
      <c r="F101" s="99">
        <v>0</v>
      </c>
      <c r="G101" s="111">
        <f>+JANVIER!E40</f>
        <v>0</v>
      </c>
    </row>
    <row r="102" spans="1:7" customFormat="1" ht="15" x14ac:dyDescent="0.25">
      <c r="A102" s="98">
        <f>+JANVIER!A37</f>
        <v>42766</v>
      </c>
      <c r="B102" s="109" t="s">
        <v>47</v>
      </c>
      <c r="C102" s="99" t="str">
        <f>+CARACTERISTIQUES!C13</f>
        <v>0ESPECES</v>
      </c>
      <c r="D102" s="107" t="s">
        <v>43</v>
      </c>
      <c r="E102" s="110" t="s">
        <v>74</v>
      </c>
      <c r="F102" s="111">
        <f>+JANVIER!L38</f>
        <v>0</v>
      </c>
      <c r="G102" s="99">
        <v>0</v>
      </c>
    </row>
    <row r="103" spans="1:7" customFormat="1" ht="15" x14ac:dyDescent="0.25">
      <c r="A103" s="98">
        <f>+JANVIER!A37</f>
        <v>42766</v>
      </c>
      <c r="B103" s="109" t="s">
        <v>47</v>
      </c>
      <c r="C103" s="99" t="str">
        <f>+CARACTERISTIQUES!C14</f>
        <v>0CB</v>
      </c>
      <c r="D103" s="107" t="s">
        <v>43</v>
      </c>
      <c r="E103" s="110" t="s">
        <v>74</v>
      </c>
      <c r="F103" s="111">
        <f>+JANVIER!J38</f>
        <v>0</v>
      </c>
      <c r="G103" s="99">
        <v>0</v>
      </c>
    </row>
    <row r="104" spans="1:7" customFormat="1" ht="15" x14ac:dyDescent="0.25">
      <c r="A104" s="98">
        <f>+JANVIER!A37</f>
        <v>42766</v>
      </c>
      <c r="B104" s="109" t="s">
        <v>47</v>
      </c>
      <c r="C104" s="99" t="str">
        <f>+CARACTERISTIQUES!C15</f>
        <v>0CHEQUES</v>
      </c>
      <c r="D104" s="107" t="s">
        <v>43</v>
      </c>
      <c r="E104" s="110" t="s">
        <v>74</v>
      </c>
      <c r="F104" s="111">
        <f>+JANVIER!K38</f>
        <v>0</v>
      </c>
      <c r="G104" s="99">
        <v>0</v>
      </c>
    </row>
    <row r="105" spans="1:7" customFormat="1" ht="15" x14ac:dyDescent="0.25">
      <c r="A105" s="98">
        <f>+JANVIER!A37</f>
        <v>42766</v>
      </c>
      <c r="B105" s="109" t="s">
        <v>47</v>
      </c>
      <c r="C105" s="99" t="str">
        <f>+CARACTERISTIQUES!C16</f>
        <v>0TR</v>
      </c>
      <c r="D105" s="107" t="s">
        <v>43</v>
      </c>
      <c r="E105" s="110" t="s">
        <v>74</v>
      </c>
      <c r="F105" s="111">
        <f>+JANVIER!M38</f>
        <v>0</v>
      </c>
      <c r="G105" s="99">
        <v>0</v>
      </c>
    </row>
    <row r="106" spans="1:7" customFormat="1" ht="15" x14ac:dyDescent="0.25">
      <c r="A106" s="98">
        <f>+JANVIER!A37</f>
        <v>42766</v>
      </c>
      <c r="B106" s="109" t="s">
        <v>47</v>
      </c>
      <c r="C106" s="99" t="str">
        <f>+CARACTERISTIQUES!C17</f>
        <v>0CV</v>
      </c>
      <c r="D106" s="107" t="s">
        <v>43</v>
      </c>
      <c r="E106" s="110" t="s">
        <v>74</v>
      </c>
      <c r="F106" s="111">
        <f>+JANVIER!N38</f>
        <v>0</v>
      </c>
      <c r="G106" s="99">
        <v>0</v>
      </c>
    </row>
  </sheetData>
  <sheetProtection sheet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pageSetUpPr fitToPage="1"/>
  </sheetPr>
  <dimension ref="A1:AB54"/>
  <sheetViews>
    <sheetView zoomScale="90" zoomScaleNormal="90" zoomScalePageLayoutView="90" workbookViewId="0">
      <selection activeCell="H37" sqref="H37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1.4257812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28"/>
      <c r="B1" s="128"/>
      <c r="C1" s="45"/>
      <c r="D1" s="117"/>
      <c r="E1" s="45"/>
      <c r="F1" s="117"/>
      <c r="J1" s="129"/>
      <c r="K1" s="129"/>
    </row>
    <row r="2" spans="1:28" x14ac:dyDescent="0.2">
      <c r="A2" s="33"/>
      <c r="B2" s="32"/>
      <c r="C2" s="32"/>
      <c r="D2" s="32"/>
      <c r="E2" s="32"/>
      <c r="F2" s="32"/>
      <c r="G2" s="32"/>
      <c r="H2" s="32"/>
      <c r="I2" s="32"/>
      <c r="J2" s="34"/>
      <c r="K2" s="32"/>
      <c r="L2" s="32"/>
    </row>
    <row r="3" spans="1:28" x14ac:dyDescent="0.2">
      <c r="A3" s="132"/>
      <c r="B3" s="132"/>
      <c r="C3" s="132" t="s">
        <v>25</v>
      </c>
      <c r="D3" s="132"/>
      <c r="E3" s="132"/>
      <c r="F3" s="118"/>
      <c r="G3" s="32"/>
      <c r="H3" s="32"/>
      <c r="I3" s="32"/>
      <c r="J3" s="130" t="s">
        <v>32</v>
      </c>
      <c r="K3" s="130"/>
      <c r="L3" s="32"/>
    </row>
    <row r="4" spans="1:28" ht="22.5" x14ac:dyDescent="0.2">
      <c r="A4" s="47"/>
      <c r="J4" s="48"/>
      <c r="AA4" s="77" t="s">
        <v>0</v>
      </c>
      <c r="AB4" s="77" t="s">
        <v>1</v>
      </c>
    </row>
    <row r="5" spans="1:28" ht="23.1" customHeight="1" x14ac:dyDescent="0.2">
      <c r="A5" s="32"/>
      <c r="B5" s="131" t="s">
        <v>2</v>
      </c>
      <c r="C5" s="131"/>
      <c r="D5" s="131"/>
      <c r="E5" s="131"/>
      <c r="F5" s="131"/>
      <c r="G5" s="131"/>
      <c r="H5" s="131"/>
      <c r="I5" s="67"/>
      <c r="J5" s="133" t="s">
        <v>3</v>
      </c>
      <c r="K5" s="133"/>
      <c r="L5" s="133"/>
      <c r="M5" s="133"/>
      <c r="N5" s="133"/>
      <c r="O5" s="68"/>
      <c r="P5" s="69"/>
      <c r="Q5" s="120" t="s">
        <v>4</v>
      </c>
      <c r="R5" s="120"/>
      <c r="S5" s="120"/>
      <c r="T5" s="120"/>
      <c r="U5" s="120"/>
      <c r="V5" s="69"/>
      <c r="W5" s="121" t="s">
        <v>5</v>
      </c>
      <c r="X5" s="122"/>
      <c r="Y5" s="69"/>
      <c r="Z5" s="123" t="s">
        <v>6</v>
      </c>
      <c r="AA5" s="78" t="s">
        <v>7</v>
      </c>
      <c r="AB5" s="78" t="s">
        <v>7</v>
      </c>
    </row>
    <row r="6" spans="1:28" ht="28.35" customHeight="1" x14ac:dyDescent="0.2">
      <c r="A6" s="70" t="s">
        <v>8</v>
      </c>
      <c r="B6" s="71">
        <v>0.2</v>
      </c>
      <c r="C6" s="71">
        <v>0.1</v>
      </c>
      <c r="D6" s="71">
        <v>8.5000000000000006E-2</v>
      </c>
      <c r="E6" s="71">
        <v>5.5E-2</v>
      </c>
      <c r="F6" s="71">
        <v>2.1000000000000001E-2</v>
      </c>
      <c r="G6" s="89" t="s">
        <v>24</v>
      </c>
      <c r="H6" s="71" t="s">
        <v>9</v>
      </c>
      <c r="I6" s="73"/>
      <c r="J6" s="71" t="s">
        <v>10</v>
      </c>
      <c r="K6" s="71" t="s">
        <v>11</v>
      </c>
      <c r="L6" s="71" t="s">
        <v>12</v>
      </c>
      <c r="M6" s="71" t="s">
        <v>13</v>
      </c>
      <c r="N6" s="71" t="s">
        <v>14</v>
      </c>
      <c r="O6" s="71" t="s">
        <v>9</v>
      </c>
      <c r="P6" s="74"/>
      <c r="Q6" s="75" t="s">
        <v>15</v>
      </c>
      <c r="R6" s="75" t="s">
        <v>16</v>
      </c>
      <c r="S6" s="75" t="s">
        <v>17</v>
      </c>
      <c r="T6" s="75" t="s">
        <v>18</v>
      </c>
      <c r="U6" s="75" t="s">
        <v>9</v>
      </c>
      <c r="V6" s="74"/>
      <c r="W6" s="76" t="s">
        <v>26</v>
      </c>
      <c r="X6" s="76" t="s">
        <v>19</v>
      </c>
      <c r="Y6" s="74"/>
      <c r="Z6" s="123"/>
      <c r="AA6" s="44">
        <f>JANVIER!AA37</f>
        <v>0</v>
      </c>
      <c r="AB6" s="44">
        <f>JANVIER!AB37</f>
        <v>0</v>
      </c>
    </row>
    <row r="7" spans="1:28" x14ac:dyDescent="0.2">
      <c r="A7" s="79">
        <f>+JANVIER!A37+1</f>
        <v>42767</v>
      </c>
      <c r="B7" s="7"/>
      <c r="C7" s="7"/>
      <c r="D7" s="7"/>
      <c r="E7" s="7"/>
      <c r="F7" s="7"/>
      <c r="G7" s="7"/>
      <c r="H7" s="85">
        <f t="shared" ref="H7:H34" si="0">SUM(B7:G7)</f>
        <v>0</v>
      </c>
      <c r="I7" s="49"/>
      <c r="J7" s="9"/>
      <c r="K7" s="9"/>
      <c r="L7" s="9"/>
      <c r="M7" s="9"/>
      <c r="N7" s="9"/>
      <c r="O7" s="39">
        <f t="shared" ref="O7:O34" si="1">SUM(J7:N7)</f>
        <v>0</v>
      </c>
      <c r="P7" s="50"/>
      <c r="Q7" s="9"/>
      <c r="R7" s="9"/>
      <c r="S7" s="9"/>
      <c r="T7" s="9"/>
      <c r="U7" s="37">
        <f t="shared" ref="U7:U34" si="2">SUM(Q7:T7)</f>
        <v>0</v>
      </c>
      <c r="V7" s="50"/>
      <c r="W7" s="9"/>
      <c r="X7" s="9"/>
      <c r="Y7" s="50"/>
      <c r="Z7" s="37">
        <f t="shared" ref="Z7:Z35" si="3">(O7-U7-X7)</f>
        <v>0</v>
      </c>
      <c r="AA7" s="37">
        <f t="shared" ref="AA7:AA34" si="4">(AA6+L7-S7-X7)</f>
        <v>0</v>
      </c>
      <c r="AB7" s="37">
        <f t="shared" ref="AB7:AB34" si="5">AB6+O7-U7-X7</f>
        <v>0</v>
      </c>
    </row>
    <row r="8" spans="1:28" x14ac:dyDescent="0.2">
      <c r="A8" s="79">
        <f>+A7+1</f>
        <v>42768</v>
      </c>
      <c r="B8" s="7"/>
      <c r="C8" s="7"/>
      <c r="D8" s="7"/>
      <c r="E8" s="7"/>
      <c r="F8" s="7"/>
      <c r="G8" s="7"/>
      <c r="H8" s="85">
        <f t="shared" si="0"/>
        <v>0</v>
      </c>
      <c r="I8" s="49"/>
      <c r="J8" s="9"/>
      <c r="K8" s="9"/>
      <c r="L8" s="9"/>
      <c r="M8" s="9"/>
      <c r="N8" s="9"/>
      <c r="O8" s="39">
        <f t="shared" si="1"/>
        <v>0</v>
      </c>
      <c r="P8" s="50"/>
      <c r="Q8" s="9"/>
      <c r="R8" s="9"/>
      <c r="S8" s="9"/>
      <c r="T8" s="9"/>
      <c r="U8" s="37">
        <f t="shared" si="2"/>
        <v>0</v>
      </c>
      <c r="V8" s="50"/>
      <c r="W8" s="9"/>
      <c r="X8" s="9"/>
      <c r="Y8" s="50"/>
      <c r="Z8" s="37">
        <f t="shared" si="3"/>
        <v>0</v>
      </c>
      <c r="AA8" s="37">
        <f t="shared" si="4"/>
        <v>0</v>
      </c>
      <c r="AB8" s="37">
        <f t="shared" si="5"/>
        <v>0</v>
      </c>
    </row>
    <row r="9" spans="1:28" x14ac:dyDescent="0.2">
      <c r="A9" s="79">
        <f t="shared" ref="A9:A34" si="6">+A8+1</f>
        <v>42769</v>
      </c>
      <c r="B9" s="7"/>
      <c r="C9" s="7"/>
      <c r="D9" s="7"/>
      <c r="E9" s="7"/>
      <c r="F9" s="7"/>
      <c r="G9" s="7"/>
      <c r="H9" s="85">
        <f t="shared" si="0"/>
        <v>0</v>
      </c>
      <c r="I9" s="49"/>
      <c r="J9" s="9"/>
      <c r="K9" s="9"/>
      <c r="L9" s="9"/>
      <c r="M9" s="9"/>
      <c r="N9" s="9"/>
      <c r="O9" s="39">
        <f t="shared" si="1"/>
        <v>0</v>
      </c>
      <c r="P9" s="50"/>
      <c r="Q9" s="9"/>
      <c r="R9" s="9"/>
      <c r="S9" s="9"/>
      <c r="T9" s="9"/>
      <c r="U9" s="37">
        <f t="shared" si="2"/>
        <v>0</v>
      </c>
      <c r="V9" s="50"/>
      <c r="W9" s="9"/>
      <c r="X9" s="9"/>
      <c r="Y9" s="50"/>
      <c r="Z9" s="37">
        <f t="shared" si="3"/>
        <v>0</v>
      </c>
      <c r="AA9" s="37">
        <f t="shared" si="4"/>
        <v>0</v>
      </c>
      <c r="AB9" s="37">
        <f t="shared" si="5"/>
        <v>0</v>
      </c>
    </row>
    <row r="10" spans="1:28" x14ac:dyDescent="0.2">
      <c r="A10" s="79">
        <f t="shared" si="6"/>
        <v>42770</v>
      </c>
      <c r="B10" s="7"/>
      <c r="C10" s="7"/>
      <c r="D10" s="7"/>
      <c r="E10" s="7"/>
      <c r="F10" s="7"/>
      <c r="G10" s="7"/>
      <c r="H10" s="85">
        <f t="shared" si="0"/>
        <v>0</v>
      </c>
      <c r="I10" s="49"/>
      <c r="J10" s="9"/>
      <c r="K10" s="9"/>
      <c r="L10" s="9"/>
      <c r="M10" s="9"/>
      <c r="N10" s="9"/>
      <c r="O10" s="39">
        <f t="shared" si="1"/>
        <v>0</v>
      </c>
      <c r="P10" s="50"/>
      <c r="Q10" s="9"/>
      <c r="R10" s="9"/>
      <c r="S10" s="9"/>
      <c r="T10" s="9"/>
      <c r="U10" s="37">
        <f t="shared" si="2"/>
        <v>0</v>
      </c>
      <c r="V10" s="50"/>
      <c r="W10" s="9"/>
      <c r="X10" s="9"/>
      <c r="Y10" s="50"/>
      <c r="Z10" s="37">
        <f t="shared" si="3"/>
        <v>0</v>
      </c>
      <c r="AA10" s="37">
        <f t="shared" si="4"/>
        <v>0</v>
      </c>
      <c r="AB10" s="37">
        <f t="shared" si="5"/>
        <v>0</v>
      </c>
    </row>
    <row r="11" spans="1:28" x14ac:dyDescent="0.2">
      <c r="A11" s="79">
        <f t="shared" si="6"/>
        <v>42771</v>
      </c>
      <c r="B11" s="7"/>
      <c r="C11" s="7"/>
      <c r="D11" s="7"/>
      <c r="E11" s="7"/>
      <c r="F11" s="7"/>
      <c r="G11" s="7"/>
      <c r="H11" s="85">
        <f t="shared" si="0"/>
        <v>0</v>
      </c>
      <c r="I11" s="49"/>
      <c r="J11" s="7"/>
      <c r="K11" s="7"/>
      <c r="L11" s="7"/>
      <c r="M11" s="7"/>
      <c r="N11" s="7"/>
      <c r="O11" s="39">
        <f t="shared" si="1"/>
        <v>0</v>
      </c>
      <c r="P11" s="50"/>
      <c r="Q11" s="7"/>
      <c r="R11" s="7"/>
      <c r="S11" s="7"/>
      <c r="T11" s="9"/>
      <c r="U11" s="37">
        <f t="shared" si="2"/>
        <v>0</v>
      </c>
      <c r="V11" s="50"/>
      <c r="W11" s="9"/>
      <c r="X11" s="9"/>
      <c r="Y11" s="50"/>
      <c r="Z11" s="37">
        <f t="shared" si="3"/>
        <v>0</v>
      </c>
      <c r="AA11" s="37">
        <f t="shared" si="4"/>
        <v>0</v>
      </c>
      <c r="AB11" s="37">
        <f t="shared" si="5"/>
        <v>0</v>
      </c>
    </row>
    <row r="12" spans="1:28" x14ac:dyDescent="0.2">
      <c r="A12" s="79">
        <f t="shared" si="6"/>
        <v>42772</v>
      </c>
      <c r="B12" s="7"/>
      <c r="C12" s="7"/>
      <c r="D12" s="7"/>
      <c r="E12" s="7"/>
      <c r="F12" s="7"/>
      <c r="G12" s="7"/>
      <c r="H12" s="85">
        <f t="shared" si="0"/>
        <v>0</v>
      </c>
      <c r="I12" s="49"/>
      <c r="J12" s="9"/>
      <c r="K12" s="9"/>
      <c r="L12" s="9"/>
      <c r="M12" s="9"/>
      <c r="N12" s="9"/>
      <c r="O12" s="39">
        <f t="shared" si="1"/>
        <v>0</v>
      </c>
      <c r="P12" s="50"/>
      <c r="Q12" s="9"/>
      <c r="R12" s="9"/>
      <c r="S12" s="9"/>
      <c r="T12" s="9"/>
      <c r="U12" s="37">
        <f t="shared" si="2"/>
        <v>0</v>
      </c>
      <c r="V12" s="50"/>
      <c r="W12" s="9"/>
      <c r="X12" s="9"/>
      <c r="Y12" s="50"/>
      <c r="Z12" s="37">
        <f t="shared" si="3"/>
        <v>0</v>
      </c>
      <c r="AA12" s="37">
        <f t="shared" si="4"/>
        <v>0</v>
      </c>
      <c r="AB12" s="37">
        <f t="shared" si="5"/>
        <v>0</v>
      </c>
    </row>
    <row r="13" spans="1:28" x14ac:dyDescent="0.2">
      <c r="A13" s="79">
        <f t="shared" si="6"/>
        <v>42773</v>
      </c>
      <c r="B13" s="7"/>
      <c r="C13" s="7"/>
      <c r="D13" s="7"/>
      <c r="E13" s="7"/>
      <c r="F13" s="7"/>
      <c r="G13" s="7"/>
      <c r="H13" s="85">
        <f t="shared" si="0"/>
        <v>0</v>
      </c>
      <c r="I13" s="49"/>
      <c r="J13" s="9"/>
      <c r="K13" s="9"/>
      <c r="L13" s="9"/>
      <c r="M13" s="9"/>
      <c r="N13" s="9"/>
      <c r="O13" s="39">
        <f t="shared" si="1"/>
        <v>0</v>
      </c>
      <c r="P13" s="50"/>
      <c r="Q13" s="12"/>
      <c r="R13" s="12"/>
      <c r="S13" s="9"/>
      <c r="T13" s="9"/>
      <c r="U13" s="37">
        <f t="shared" si="2"/>
        <v>0</v>
      </c>
      <c r="V13" s="50"/>
      <c r="W13" s="9"/>
      <c r="X13" s="9"/>
      <c r="Y13" s="50"/>
      <c r="Z13" s="37">
        <f t="shared" si="3"/>
        <v>0</v>
      </c>
      <c r="AA13" s="37">
        <f t="shared" si="4"/>
        <v>0</v>
      </c>
      <c r="AB13" s="37">
        <f t="shared" si="5"/>
        <v>0</v>
      </c>
    </row>
    <row r="14" spans="1:28" x14ac:dyDescent="0.2">
      <c r="A14" s="79">
        <f t="shared" si="6"/>
        <v>42774</v>
      </c>
      <c r="B14" s="7"/>
      <c r="C14" s="7"/>
      <c r="D14" s="7"/>
      <c r="E14" s="7"/>
      <c r="F14" s="7"/>
      <c r="G14" s="7"/>
      <c r="H14" s="85">
        <f t="shared" si="0"/>
        <v>0</v>
      </c>
      <c r="I14" s="49"/>
      <c r="J14" s="9"/>
      <c r="K14" s="9"/>
      <c r="L14" s="9"/>
      <c r="M14" s="9"/>
      <c r="N14" s="9"/>
      <c r="O14" s="39">
        <f t="shared" si="1"/>
        <v>0</v>
      </c>
      <c r="P14" s="50"/>
      <c r="Q14" s="9"/>
      <c r="R14" s="9"/>
      <c r="S14" s="9"/>
      <c r="T14" s="9"/>
      <c r="U14" s="37">
        <f t="shared" si="2"/>
        <v>0</v>
      </c>
      <c r="V14" s="50"/>
      <c r="W14" s="9"/>
      <c r="X14" s="9"/>
      <c r="Y14" s="50"/>
      <c r="Z14" s="37">
        <f t="shared" si="3"/>
        <v>0</v>
      </c>
      <c r="AA14" s="37">
        <f t="shared" si="4"/>
        <v>0</v>
      </c>
      <c r="AB14" s="37">
        <f t="shared" si="5"/>
        <v>0</v>
      </c>
    </row>
    <row r="15" spans="1:28" x14ac:dyDescent="0.2">
      <c r="A15" s="79">
        <f t="shared" si="6"/>
        <v>42775</v>
      </c>
      <c r="B15" s="7"/>
      <c r="C15" s="7"/>
      <c r="D15" s="7"/>
      <c r="E15" s="7"/>
      <c r="F15" s="7"/>
      <c r="G15" s="7"/>
      <c r="H15" s="85">
        <f t="shared" si="0"/>
        <v>0</v>
      </c>
      <c r="I15" s="49"/>
      <c r="J15" s="9"/>
      <c r="K15" s="9"/>
      <c r="L15" s="9"/>
      <c r="M15" s="9"/>
      <c r="N15" s="9"/>
      <c r="O15" s="39">
        <f t="shared" si="1"/>
        <v>0</v>
      </c>
      <c r="P15" s="50"/>
      <c r="Q15" s="9"/>
      <c r="R15" s="9"/>
      <c r="S15" s="9"/>
      <c r="T15" s="9"/>
      <c r="U15" s="37">
        <f t="shared" si="2"/>
        <v>0</v>
      </c>
      <c r="V15" s="50"/>
      <c r="W15" s="9"/>
      <c r="X15" s="9"/>
      <c r="Y15" s="50"/>
      <c r="Z15" s="37">
        <f t="shared" si="3"/>
        <v>0</v>
      </c>
      <c r="AA15" s="37">
        <f t="shared" si="4"/>
        <v>0</v>
      </c>
      <c r="AB15" s="37">
        <f t="shared" si="5"/>
        <v>0</v>
      </c>
    </row>
    <row r="16" spans="1:28" x14ac:dyDescent="0.2">
      <c r="A16" s="79">
        <f t="shared" si="6"/>
        <v>42776</v>
      </c>
      <c r="B16" s="7"/>
      <c r="C16" s="7"/>
      <c r="D16" s="7"/>
      <c r="E16" s="7"/>
      <c r="F16" s="7"/>
      <c r="G16" s="7"/>
      <c r="H16" s="85">
        <f t="shared" si="0"/>
        <v>0</v>
      </c>
      <c r="I16" s="49"/>
      <c r="J16" s="9"/>
      <c r="K16" s="9"/>
      <c r="L16" s="9"/>
      <c r="M16" s="9"/>
      <c r="N16" s="9"/>
      <c r="O16" s="39">
        <f t="shared" si="1"/>
        <v>0</v>
      </c>
      <c r="P16" s="50"/>
      <c r="Q16" s="9"/>
      <c r="R16" s="9"/>
      <c r="S16" s="9"/>
      <c r="T16" s="9"/>
      <c r="U16" s="37">
        <f t="shared" si="2"/>
        <v>0</v>
      </c>
      <c r="V16" s="50"/>
      <c r="W16" s="9"/>
      <c r="X16" s="9"/>
      <c r="Y16" s="50"/>
      <c r="Z16" s="37">
        <f t="shared" si="3"/>
        <v>0</v>
      </c>
      <c r="AA16" s="37">
        <f t="shared" si="4"/>
        <v>0</v>
      </c>
      <c r="AB16" s="37">
        <f t="shared" si="5"/>
        <v>0</v>
      </c>
    </row>
    <row r="17" spans="1:28" x14ac:dyDescent="0.2">
      <c r="A17" s="79">
        <f t="shared" si="6"/>
        <v>42777</v>
      </c>
      <c r="B17" s="7"/>
      <c r="C17" s="7"/>
      <c r="D17" s="7"/>
      <c r="E17" s="7"/>
      <c r="F17" s="7"/>
      <c r="G17" s="7"/>
      <c r="H17" s="85">
        <f t="shared" si="0"/>
        <v>0</v>
      </c>
      <c r="I17" s="49"/>
      <c r="J17" s="9"/>
      <c r="K17" s="9"/>
      <c r="L17" s="9"/>
      <c r="M17" s="9"/>
      <c r="N17" s="9"/>
      <c r="O17" s="39">
        <f t="shared" si="1"/>
        <v>0</v>
      </c>
      <c r="P17" s="50"/>
      <c r="Q17" s="9"/>
      <c r="R17" s="9"/>
      <c r="S17" s="9"/>
      <c r="T17" s="9"/>
      <c r="U17" s="37">
        <f t="shared" si="2"/>
        <v>0</v>
      </c>
      <c r="V17" s="50"/>
      <c r="W17" s="9"/>
      <c r="X17" s="9"/>
      <c r="Y17" s="50"/>
      <c r="Z17" s="37">
        <f t="shared" si="3"/>
        <v>0</v>
      </c>
      <c r="AA17" s="37">
        <f t="shared" si="4"/>
        <v>0</v>
      </c>
      <c r="AB17" s="37">
        <f t="shared" si="5"/>
        <v>0</v>
      </c>
    </row>
    <row r="18" spans="1:28" x14ac:dyDescent="0.2">
      <c r="A18" s="79">
        <f t="shared" si="6"/>
        <v>42778</v>
      </c>
      <c r="B18" s="7"/>
      <c r="C18" s="7"/>
      <c r="D18" s="7"/>
      <c r="E18" s="7"/>
      <c r="F18" s="7"/>
      <c r="G18" s="7"/>
      <c r="H18" s="85">
        <f t="shared" si="0"/>
        <v>0</v>
      </c>
      <c r="I18" s="49"/>
      <c r="J18" s="7"/>
      <c r="K18" s="7"/>
      <c r="L18" s="7"/>
      <c r="M18" s="7"/>
      <c r="N18" s="7"/>
      <c r="O18" s="39">
        <f t="shared" si="1"/>
        <v>0</v>
      </c>
      <c r="P18" s="50"/>
      <c r="Q18" s="7"/>
      <c r="R18" s="7"/>
      <c r="S18" s="7"/>
      <c r="T18" s="9"/>
      <c r="U18" s="37">
        <f t="shared" si="2"/>
        <v>0</v>
      </c>
      <c r="V18" s="50"/>
      <c r="W18" s="9"/>
      <c r="X18" s="9"/>
      <c r="Y18" s="50"/>
      <c r="Z18" s="37">
        <f t="shared" si="3"/>
        <v>0</v>
      </c>
      <c r="AA18" s="37">
        <f t="shared" si="4"/>
        <v>0</v>
      </c>
      <c r="AB18" s="37">
        <f t="shared" si="5"/>
        <v>0</v>
      </c>
    </row>
    <row r="19" spans="1:28" x14ac:dyDescent="0.2">
      <c r="A19" s="79">
        <f t="shared" si="6"/>
        <v>42779</v>
      </c>
      <c r="B19" s="7"/>
      <c r="C19" s="7"/>
      <c r="D19" s="7"/>
      <c r="E19" s="7"/>
      <c r="F19" s="7"/>
      <c r="G19" s="7"/>
      <c r="H19" s="85">
        <f t="shared" si="0"/>
        <v>0</v>
      </c>
      <c r="I19" s="49"/>
      <c r="J19" s="9"/>
      <c r="K19" s="9"/>
      <c r="L19" s="9"/>
      <c r="M19" s="9"/>
      <c r="N19" s="9"/>
      <c r="O19" s="39">
        <f t="shared" si="1"/>
        <v>0</v>
      </c>
      <c r="P19" s="50"/>
      <c r="Q19" s="9"/>
      <c r="R19" s="9"/>
      <c r="S19" s="9"/>
      <c r="T19" s="9"/>
      <c r="U19" s="37">
        <f t="shared" si="2"/>
        <v>0</v>
      </c>
      <c r="V19" s="50"/>
      <c r="W19" s="9"/>
      <c r="X19" s="9"/>
      <c r="Y19" s="50"/>
      <c r="Z19" s="37">
        <f t="shared" si="3"/>
        <v>0</v>
      </c>
      <c r="AA19" s="37">
        <f t="shared" si="4"/>
        <v>0</v>
      </c>
      <c r="AB19" s="37">
        <f t="shared" si="5"/>
        <v>0</v>
      </c>
    </row>
    <row r="20" spans="1:28" x14ac:dyDescent="0.2">
      <c r="A20" s="79">
        <f t="shared" si="6"/>
        <v>42780</v>
      </c>
      <c r="B20" s="7"/>
      <c r="C20" s="7"/>
      <c r="D20" s="7"/>
      <c r="E20" s="7"/>
      <c r="F20" s="7"/>
      <c r="G20" s="7"/>
      <c r="H20" s="85">
        <f t="shared" si="0"/>
        <v>0</v>
      </c>
      <c r="I20" s="49"/>
      <c r="J20" s="9"/>
      <c r="K20" s="9"/>
      <c r="L20" s="9"/>
      <c r="M20" s="9"/>
      <c r="N20" s="9"/>
      <c r="O20" s="39">
        <f t="shared" si="1"/>
        <v>0</v>
      </c>
      <c r="P20" s="50"/>
      <c r="Q20" s="12"/>
      <c r="R20" s="12"/>
      <c r="S20" s="9"/>
      <c r="T20" s="9"/>
      <c r="U20" s="37">
        <f t="shared" si="2"/>
        <v>0</v>
      </c>
      <c r="V20" s="50"/>
      <c r="W20" s="9"/>
      <c r="X20" s="9"/>
      <c r="Y20" s="50"/>
      <c r="Z20" s="37">
        <f t="shared" si="3"/>
        <v>0</v>
      </c>
      <c r="AA20" s="37">
        <f t="shared" si="4"/>
        <v>0</v>
      </c>
      <c r="AB20" s="37">
        <f t="shared" si="5"/>
        <v>0</v>
      </c>
    </row>
    <row r="21" spans="1:28" x14ac:dyDescent="0.2">
      <c r="A21" s="79">
        <f t="shared" si="6"/>
        <v>42781</v>
      </c>
      <c r="B21" s="7"/>
      <c r="C21" s="7"/>
      <c r="D21" s="7"/>
      <c r="E21" s="7"/>
      <c r="F21" s="7"/>
      <c r="G21" s="7"/>
      <c r="H21" s="85">
        <f t="shared" si="0"/>
        <v>0</v>
      </c>
      <c r="I21" s="49"/>
      <c r="J21" s="9"/>
      <c r="K21" s="9"/>
      <c r="L21" s="9"/>
      <c r="M21" s="9"/>
      <c r="N21" s="9"/>
      <c r="O21" s="39">
        <f t="shared" si="1"/>
        <v>0</v>
      </c>
      <c r="P21" s="50"/>
      <c r="Q21" s="9"/>
      <c r="R21" s="9"/>
      <c r="S21" s="9"/>
      <c r="T21" s="9"/>
      <c r="U21" s="37">
        <f t="shared" si="2"/>
        <v>0</v>
      </c>
      <c r="V21" s="50"/>
      <c r="W21" s="9"/>
      <c r="X21" s="9"/>
      <c r="Y21" s="50"/>
      <c r="Z21" s="37">
        <f t="shared" si="3"/>
        <v>0</v>
      </c>
      <c r="AA21" s="37">
        <f t="shared" si="4"/>
        <v>0</v>
      </c>
      <c r="AB21" s="37">
        <f t="shared" si="5"/>
        <v>0</v>
      </c>
    </row>
    <row r="22" spans="1:28" x14ac:dyDescent="0.2">
      <c r="A22" s="79">
        <f t="shared" si="6"/>
        <v>42782</v>
      </c>
      <c r="B22" s="7"/>
      <c r="C22" s="7"/>
      <c r="D22" s="7"/>
      <c r="E22" s="7"/>
      <c r="F22" s="7"/>
      <c r="G22" s="7"/>
      <c r="H22" s="85">
        <f t="shared" si="0"/>
        <v>0</v>
      </c>
      <c r="I22" s="49"/>
      <c r="J22" s="9"/>
      <c r="K22" s="9"/>
      <c r="L22" s="9"/>
      <c r="M22" s="9"/>
      <c r="N22" s="9"/>
      <c r="O22" s="39">
        <f t="shared" si="1"/>
        <v>0</v>
      </c>
      <c r="P22" s="50"/>
      <c r="Q22" s="9"/>
      <c r="R22" s="9"/>
      <c r="S22" s="9"/>
      <c r="T22" s="9"/>
      <c r="U22" s="37">
        <f t="shared" si="2"/>
        <v>0</v>
      </c>
      <c r="V22" s="50"/>
      <c r="W22" s="9"/>
      <c r="X22" s="9"/>
      <c r="Y22" s="50"/>
      <c r="Z22" s="37">
        <f t="shared" si="3"/>
        <v>0</v>
      </c>
      <c r="AA22" s="37">
        <f t="shared" si="4"/>
        <v>0</v>
      </c>
      <c r="AB22" s="37">
        <f t="shared" si="5"/>
        <v>0</v>
      </c>
    </row>
    <row r="23" spans="1:28" x14ac:dyDescent="0.2">
      <c r="A23" s="79">
        <f t="shared" si="6"/>
        <v>42783</v>
      </c>
      <c r="B23" s="7"/>
      <c r="C23" s="7"/>
      <c r="D23" s="7"/>
      <c r="E23" s="7"/>
      <c r="F23" s="7"/>
      <c r="G23" s="7"/>
      <c r="H23" s="85">
        <f t="shared" si="0"/>
        <v>0</v>
      </c>
      <c r="I23" s="49"/>
      <c r="J23" s="9"/>
      <c r="K23" s="9"/>
      <c r="L23" s="9"/>
      <c r="M23" s="9"/>
      <c r="N23" s="9"/>
      <c r="O23" s="39">
        <f t="shared" si="1"/>
        <v>0</v>
      </c>
      <c r="P23" s="50"/>
      <c r="Q23" s="9"/>
      <c r="R23" s="9"/>
      <c r="S23" s="7"/>
      <c r="T23" s="9"/>
      <c r="U23" s="37">
        <f t="shared" si="2"/>
        <v>0</v>
      </c>
      <c r="V23" s="50"/>
      <c r="W23" s="9"/>
      <c r="X23" s="9"/>
      <c r="Y23" s="50"/>
      <c r="Z23" s="37">
        <f t="shared" si="3"/>
        <v>0</v>
      </c>
      <c r="AA23" s="37">
        <f t="shared" si="4"/>
        <v>0</v>
      </c>
      <c r="AB23" s="37">
        <f t="shared" si="5"/>
        <v>0</v>
      </c>
    </row>
    <row r="24" spans="1:28" x14ac:dyDescent="0.2">
      <c r="A24" s="79">
        <f t="shared" si="6"/>
        <v>42784</v>
      </c>
      <c r="B24" s="7"/>
      <c r="C24" s="7"/>
      <c r="D24" s="7"/>
      <c r="E24" s="7"/>
      <c r="F24" s="7"/>
      <c r="G24" s="7"/>
      <c r="H24" s="85">
        <f t="shared" si="0"/>
        <v>0</v>
      </c>
      <c r="I24" s="49"/>
      <c r="J24" s="9"/>
      <c r="K24" s="9"/>
      <c r="L24" s="9"/>
      <c r="M24" s="9"/>
      <c r="N24" s="9"/>
      <c r="O24" s="39">
        <f t="shared" si="1"/>
        <v>0</v>
      </c>
      <c r="P24" s="50"/>
      <c r="Q24" s="9"/>
      <c r="R24" s="9"/>
      <c r="S24" s="9"/>
      <c r="T24" s="9"/>
      <c r="U24" s="37">
        <f t="shared" si="2"/>
        <v>0</v>
      </c>
      <c r="V24" s="50"/>
      <c r="W24" s="9"/>
      <c r="X24" s="9"/>
      <c r="Y24" s="50"/>
      <c r="Z24" s="37">
        <f t="shared" si="3"/>
        <v>0</v>
      </c>
      <c r="AA24" s="37">
        <f t="shared" si="4"/>
        <v>0</v>
      </c>
      <c r="AB24" s="37">
        <f t="shared" si="5"/>
        <v>0</v>
      </c>
    </row>
    <row r="25" spans="1:28" x14ac:dyDescent="0.2">
      <c r="A25" s="79">
        <f t="shared" si="6"/>
        <v>42785</v>
      </c>
      <c r="B25" s="7"/>
      <c r="C25" s="7"/>
      <c r="D25" s="7"/>
      <c r="E25" s="7"/>
      <c r="F25" s="7"/>
      <c r="G25" s="7"/>
      <c r="H25" s="85">
        <f t="shared" si="0"/>
        <v>0</v>
      </c>
      <c r="I25" s="49"/>
      <c r="J25" s="7"/>
      <c r="K25" s="7"/>
      <c r="L25" s="7"/>
      <c r="M25" s="7"/>
      <c r="N25" s="7"/>
      <c r="O25" s="39">
        <f t="shared" si="1"/>
        <v>0</v>
      </c>
      <c r="P25" s="50"/>
      <c r="Q25" s="7"/>
      <c r="R25" s="7"/>
      <c r="S25" s="7"/>
      <c r="T25" s="9"/>
      <c r="U25" s="37">
        <f t="shared" si="2"/>
        <v>0</v>
      </c>
      <c r="V25" s="50"/>
      <c r="W25" s="9"/>
      <c r="X25" s="9"/>
      <c r="Y25" s="50"/>
      <c r="Z25" s="37">
        <f t="shared" si="3"/>
        <v>0</v>
      </c>
      <c r="AA25" s="37">
        <f t="shared" si="4"/>
        <v>0</v>
      </c>
      <c r="AB25" s="37">
        <f t="shared" si="5"/>
        <v>0</v>
      </c>
    </row>
    <row r="26" spans="1:28" x14ac:dyDescent="0.2">
      <c r="A26" s="79">
        <f t="shared" si="6"/>
        <v>42786</v>
      </c>
      <c r="B26" s="7"/>
      <c r="C26" s="7"/>
      <c r="D26" s="7"/>
      <c r="E26" s="7"/>
      <c r="F26" s="7"/>
      <c r="G26" s="7"/>
      <c r="H26" s="85">
        <f t="shared" si="0"/>
        <v>0</v>
      </c>
      <c r="I26" s="49"/>
      <c r="J26" s="9"/>
      <c r="K26" s="9"/>
      <c r="L26" s="9"/>
      <c r="M26" s="9"/>
      <c r="N26" s="9"/>
      <c r="O26" s="39">
        <f t="shared" si="1"/>
        <v>0</v>
      </c>
      <c r="P26" s="50"/>
      <c r="Q26" s="9"/>
      <c r="R26" s="9"/>
      <c r="S26" s="9"/>
      <c r="T26" s="9"/>
      <c r="U26" s="37">
        <f t="shared" si="2"/>
        <v>0</v>
      </c>
      <c r="V26" s="50"/>
      <c r="W26" s="9"/>
      <c r="X26" s="9"/>
      <c r="Y26" s="50"/>
      <c r="Z26" s="37">
        <f t="shared" si="3"/>
        <v>0</v>
      </c>
      <c r="AA26" s="37">
        <f t="shared" si="4"/>
        <v>0</v>
      </c>
      <c r="AB26" s="37">
        <f t="shared" si="5"/>
        <v>0</v>
      </c>
    </row>
    <row r="27" spans="1:28" x14ac:dyDescent="0.2">
      <c r="A27" s="79">
        <f t="shared" si="6"/>
        <v>42787</v>
      </c>
      <c r="B27" s="7"/>
      <c r="C27" s="7"/>
      <c r="D27" s="7"/>
      <c r="E27" s="7"/>
      <c r="F27" s="7"/>
      <c r="G27" s="7"/>
      <c r="H27" s="85">
        <f t="shared" si="0"/>
        <v>0</v>
      </c>
      <c r="I27" s="49"/>
      <c r="J27" s="9"/>
      <c r="K27" s="9"/>
      <c r="L27" s="9"/>
      <c r="M27" s="9"/>
      <c r="N27" s="9"/>
      <c r="O27" s="39">
        <f t="shared" si="1"/>
        <v>0</v>
      </c>
      <c r="P27" s="50"/>
      <c r="Q27" s="9"/>
      <c r="R27" s="9"/>
      <c r="S27" s="9"/>
      <c r="T27" s="9"/>
      <c r="U27" s="37">
        <f t="shared" si="2"/>
        <v>0</v>
      </c>
      <c r="V27" s="50"/>
      <c r="W27" s="9"/>
      <c r="X27" s="9"/>
      <c r="Y27" s="50"/>
      <c r="Z27" s="37">
        <f t="shared" si="3"/>
        <v>0</v>
      </c>
      <c r="AA27" s="37">
        <f t="shared" si="4"/>
        <v>0</v>
      </c>
      <c r="AB27" s="37">
        <f t="shared" si="5"/>
        <v>0</v>
      </c>
    </row>
    <row r="28" spans="1:28" x14ac:dyDescent="0.2">
      <c r="A28" s="79">
        <f t="shared" si="6"/>
        <v>42788</v>
      </c>
      <c r="B28" s="7"/>
      <c r="C28" s="7"/>
      <c r="D28" s="7"/>
      <c r="E28" s="7"/>
      <c r="F28" s="7"/>
      <c r="G28" s="7"/>
      <c r="H28" s="85">
        <f t="shared" si="0"/>
        <v>0</v>
      </c>
      <c r="I28" s="49"/>
      <c r="J28" s="9"/>
      <c r="K28" s="9"/>
      <c r="L28" s="9"/>
      <c r="M28" s="9"/>
      <c r="N28" s="9"/>
      <c r="O28" s="39">
        <f t="shared" si="1"/>
        <v>0</v>
      </c>
      <c r="P28" s="50"/>
      <c r="Q28" s="9"/>
      <c r="R28" s="9"/>
      <c r="S28" s="9"/>
      <c r="T28" s="9"/>
      <c r="U28" s="37">
        <f t="shared" si="2"/>
        <v>0</v>
      </c>
      <c r="V28" s="50"/>
      <c r="W28" s="9"/>
      <c r="X28" s="9"/>
      <c r="Y28" s="50"/>
      <c r="Z28" s="37">
        <f t="shared" si="3"/>
        <v>0</v>
      </c>
      <c r="AA28" s="37">
        <f t="shared" si="4"/>
        <v>0</v>
      </c>
      <c r="AB28" s="37">
        <f t="shared" si="5"/>
        <v>0</v>
      </c>
    </row>
    <row r="29" spans="1:28" x14ac:dyDescent="0.2">
      <c r="A29" s="79">
        <f t="shared" si="6"/>
        <v>42789</v>
      </c>
      <c r="B29" s="7"/>
      <c r="C29" s="7"/>
      <c r="D29" s="7"/>
      <c r="E29" s="7"/>
      <c r="F29" s="7"/>
      <c r="G29" s="7"/>
      <c r="H29" s="85">
        <f t="shared" si="0"/>
        <v>0</v>
      </c>
      <c r="I29" s="49"/>
      <c r="J29" s="9"/>
      <c r="K29" s="9"/>
      <c r="L29" s="9"/>
      <c r="M29" s="9"/>
      <c r="N29" s="9"/>
      <c r="O29" s="39">
        <f t="shared" si="1"/>
        <v>0</v>
      </c>
      <c r="P29" s="50"/>
      <c r="Q29" s="9"/>
      <c r="R29" s="9"/>
      <c r="S29" s="9"/>
      <c r="T29" s="9"/>
      <c r="U29" s="37">
        <f t="shared" si="2"/>
        <v>0</v>
      </c>
      <c r="V29" s="50"/>
      <c r="W29" s="9"/>
      <c r="X29" s="9"/>
      <c r="Y29" s="50"/>
      <c r="Z29" s="37">
        <f t="shared" si="3"/>
        <v>0</v>
      </c>
      <c r="AA29" s="37">
        <f t="shared" si="4"/>
        <v>0</v>
      </c>
      <c r="AB29" s="37">
        <f t="shared" si="5"/>
        <v>0</v>
      </c>
    </row>
    <row r="30" spans="1:28" x14ac:dyDescent="0.2">
      <c r="A30" s="79">
        <f t="shared" si="6"/>
        <v>42790</v>
      </c>
      <c r="B30" s="7"/>
      <c r="C30" s="7"/>
      <c r="D30" s="7"/>
      <c r="E30" s="7"/>
      <c r="F30" s="7"/>
      <c r="G30" s="7"/>
      <c r="H30" s="85">
        <f t="shared" si="0"/>
        <v>0</v>
      </c>
      <c r="I30" s="49"/>
      <c r="J30" s="9"/>
      <c r="K30" s="9"/>
      <c r="L30" s="9"/>
      <c r="M30" s="9"/>
      <c r="N30" s="9"/>
      <c r="O30" s="39">
        <f t="shared" si="1"/>
        <v>0</v>
      </c>
      <c r="P30" s="50"/>
      <c r="Q30" s="9"/>
      <c r="R30" s="9"/>
      <c r="S30" s="9"/>
      <c r="T30" s="9"/>
      <c r="U30" s="37">
        <f t="shared" si="2"/>
        <v>0</v>
      </c>
      <c r="V30" s="50"/>
      <c r="W30" s="9"/>
      <c r="X30" s="9"/>
      <c r="Y30" s="50"/>
      <c r="Z30" s="37">
        <f t="shared" si="3"/>
        <v>0</v>
      </c>
      <c r="AA30" s="37">
        <f t="shared" si="4"/>
        <v>0</v>
      </c>
      <c r="AB30" s="37">
        <f t="shared" si="5"/>
        <v>0</v>
      </c>
    </row>
    <row r="31" spans="1:28" x14ac:dyDescent="0.2">
      <c r="A31" s="79">
        <f t="shared" si="6"/>
        <v>42791</v>
      </c>
      <c r="B31" s="7"/>
      <c r="C31" s="7"/>
      <c r="D31" s="7"/>
      <c r="E31" s="7"/>
      <c r="F31" s="7"/>
      <c r="G31" s="7"/>
      <c r="H31" s="85">
        <f t="shared" si="0"/>
        <v>0</v>
      </c>
      <c r="I31" s="49"/>
      <c r="J31" s="9"/>
      <c r="K31" s="9"/>
      <c r="L31" s="9"/>
      <c r="M31" s="9"/>
      <c r="N31" s="9"/>
      <c r="O31" s="39">
        <f t="shared" si="1"/>
        <v>0</v>
      </c>
      <c r="P31" s="50"/>
      <c r="Q31" s="9"/>
      <c r="R31" s="9"/>
      <c r="S31" s="9"/>
      <c r="T31" s="9"/>
      <c r="U31" s="37">
        <f t="shared" si="2"/>
        <v>0</v>
      </c>
      <c r="V31" s="50"/>
      <c r="W31" s="9"/>
      <c r="X31" s="9"/>
      <c r="Y31" s="50"/>
      <c r="Z31" s="37">
        <f t="shared" si="3"/>
        <v>0</v>
      </c>
      <c r="AA31" s="37">
        <f t="shared" si="4"/>
        <v>0</v>
      </c>
      <c r="AB31" s="37">
        <f t="shared" si="5"/>
        <v>0</v>
      </c>
    </row>
    <row r="32" spans="1:28" x14ac:dyDescent="0.2">
      <c r="A32" s="79">
        <f t="shared" si="6"/>
        <v>42792</v>
      </c>
      <c r="B32" s="7"/>
      <c r="C32" s="7"/>
      <c r="D32" s="7"/>
      <c r="E32" s="7"/>
      <c r="F32" s="7"/>
      <c r="G32" s="7"/>
      <c r="H32" s="85">
        <f t="shared" si="0"/>
        <v>0</v>
      </c>
      <c r="I32" s="49"/>
      <c r="J32" s="7"/>
      <c r="K32" s="7"/>
      <c r="L32" s="7"/>
      <c r="M32" s="7"/>
      <c r="N32" s="7"/>
      <c r="O32" s="39">
        <f t="shared" si="1"/>
        <v>0</v>
      </c>
      <c r="P32" s="50"/>
      <c r="Q32" s="7"/>
      <c r="R32" s="7"/>
      <c r="S32" s="7"/>
      <c r="T32" s="9"/>
      <c r="U32" s="37">
        <f t="shared" si="2"/>
        <v>0</v>
      </c>
      <c r="V32" s="50"/>
      <c r="W32" s="9"/>
      <c r="X32" s="9"/>
      <c r="Y32" s="50"/>
      <c r="Z32" s="37">
        <f t="shared" si="3"/>
        <v>0</v>
      </c>
      <c r="AA32" s="37">
        <f t="shared" si="4"/>
        <v>0</v>
      </c>
      <c r="AB32" s="37">
        <f t="shared" si="5"/>
        <v>0</v>
      </c>
    </row>
    <row r="33" spans="1:28" x14ac:dyDescent="0.2">
      <c r="A33" s="79">
        <f t="shared" si="6"/>
        <v>42793</v>
      </c>
      <c r="B33" s="7"/>
      <c r="C33" s="7"/>
      <c r="D33" s="7"/>
      <c r="E33" s="7"/>
      <c r="F33" s="7"/>
      <c r="G33" s="7"/>
      <c r="H33" s="85">
        <f t="shared" si="0"/>
        <v>0</v>
      </c>
      <c r="I33" s="49"/>
      <c r="J33" s="9"/>
      <c r="K33" s="9"/>
      <c r="L33" s="9"/>
      <c r="M33" s="9"/>
      <c r="N33" s="9"/>
      <c r="O33" s="39">
        <f t="shared" si="1"/>
        <v>0</v>
      </c>
      <c r="P33" s="50"/>
      <c r="Q33" s="9"/>
      <c r="R33" s="9"/>
      <c r="S33" s="9"/>
      <c r="T33" s="9"/>
      <c r="U33" s="37">
        <f t="shared" si="2"/>
        <v>0</v>
      </c>
      <c r="V33" s="50"/>
      <c r="W33" s="9"/>
      <c r="X33" s="9"/>
      <c r="Y33" s="50"/>
      <c r="Z33" s="37">
        <f t="shared" si="3"/>
        <v>0</v>
      </c>
      <c r="AA33" s="37">
        <f t="shared" si="4"/>
        <v>0</v>
      </c>
      <c r="AB33" s="37">
        <f t="shared" si="5"/>
        <v>0</v>
      </c>
    </row>
    <row r="34" spans="1:28" x14ac:dyDescent="0.2">
      <c r="A34" s="79">
        <f t="shared" si="6"/>
        <v>42794</v>
      </c>
      <c r="B34" s="7"/>
      <c r="C34" s="7"/>
      <c r="D34" s="7"/>
      <c r="E34" s="7"/>
      <c r="F34" s="7"/>
      <c r="G34" s="7"/>
      <c r="H34" s="85">
        <f t="shared" si="0"/>
        <v>0</v>
      </c>
      <c r="I34" s="49"/>
      <c r="J34" s="9"/>
      <c r="K34" s="9"/>
      <c r="L34" s="9"/>
      <c r="M34" s="9"/>
      <c r="N34" s="9"/>
      <c r="O34" s="39">
        <f t="shared" si="1"/>
        <v>0</v>
      </c>
      <c r="P34" s="50"/>
      <c r="Q34" s="9"/>
      <c r="R34" s="9"/>
      <c r="S34" s="9"/>
      <c r="T34" s="9"/>
      <c r="U34" s="37">
        <f t="shared" si="2"/>
        <v>0</v>
      </c>
      <c r="V34" s="50"/>
      <c r="W34" s="9"/>
      <c r="X34" s="9"/>
      <c r="Y34" s="50"/>
      <c r="Z34" s="37">
        <f t="shared" si="3"/>
        <v>0</v>
      </c>
      <c r="AA34" s="37">
        <f t="shared" si="4"/>
        <v>0</v>
      </c>
      <c r="AB34" s="37">
        <f t="shared" si="5"/>
        <v>0</v>
      </c>
    </row>
    <row r="35" spans="1:28" x14ac:dyDescent="0.2">
      <c r="A35" s="80" t="s">
        <v>9</v>
      </c>
      <c r="B35" s="80">
        <f>SUM(B7:B34)</f>
        <v>0</v>
      </c>
      <c r="C35" s="80">
        <f>SUM(C7:C34)</f>
        <v>0</v>
      </c>
      <c r="D35" s="80">
        <f>SUM(D7:D34)</f>
        <v>0</v>
      </c>
      <c r="E35" s="80">
        <f>SUM(E7:E34)</f>
        <v>0</v>
      </c>
      <c r="F35" s="80">
        <f>SUM(F7:F34)</f>
        <v>0</v>
      </c>
      <c r="G35" s="80">
        <f>SUM(G7:G34)</f>
        <v>0</v>
      </c>
      <c r="H35" s="80">
        <f>SUM(H7:H34)</f>
        <v>0</v>
      </c>
      <c r="I35" s="36"/>
      <c r="J35" s="80">
        <f t="shared" ref="J35:O35" si="7">SUM(J7:J34)</f>
        <v>0</v>
      </c>
      <c r="K35" s="80">
        <f t="shared" si="7"/>
        <v>0</v>
      </c>
      <c r="L35" s="80">
        <f t="shared" si="7"/>
        <v>0</v>
      </c>
      <c r="M35" s="80">
        <f t="shared" si="7"/>
        <v>0</v>
      </c>
      <c r="N35" s="80">
        <f t="shared" si="7"/>
        <v>0</v>
      </c>
      <c r="O35" s="80">
        <f t="shared" si="7"/>
        <v>0</v>
      </c>
      <c r="P35" s="38"/>
      <c r="Q35" s="83">
        <f>SUM(Q7:Q34)</f>
        <v>0</v>
      </c>
      <c r="R35" s="83">
        <f>SUM(R7:R34)</f>
        <v>0</v>
      </c>
      <c r="S35" s="83">
        <f>SUM(S7:S34)</f>
        <v>0</v>
      </c>
      <c r="T35" s="83">
        <f>SUM(T7:T34)</f>
        <v>0</v>
      </c>
      <c r="U35" s="83">
        <f>SUM(U7:U34)</f>
        <v>0</v>
      </c>
      <c r="V35" s="38"/>
      <c r="W35" s="83"/>
      <c r="X35" s="83">
        <f>SUM(X7:X34)</f>
        <v>0</v>
      </c>
      <c r="Y35" s="38"/>
      <c r="Z35" s="37">
        <f t="shared" si="3"/>
        <v>0</v>
      </c>
      <c r="AA35" s="64"/>
      <c r="AB35" s="64"/>
    </row>
    <row r="36" spans="1:28" x14ac:dyDescent="0.2">
      <c r="A36" s="81" t="s">
        <v>20</v>
      </c>
      <c r="B36" s="84">
        <f>(B35/1.2)</f>
        <v>0</v>
      </c>
      <c r="C36" s="84">
        <f>(C35/1.1)</f>
        <v>0</v>
      </c>
      <c r="D36" s="84">
        <f>(D35/1.085)</f>
        <v>0</v>
      </c>
      <c r="E36" s="84">
        <f>(E35/1.055)</f>
        <v>0</v>
      </c>
      <c r="F36" s="84">
        <f>(F35/1.021)</f>
        <v>0</v>
      </c>
      <c r="G36" s="84">
        <f>G35</f>
        <v>0</v>
      </c>
      <c r="H36" s="51"/>
      <c r="I36" s="51"/>
      <c r="J36" s="52"/>
      <c r="K36" s="52"/>
      <c r="L36" s="52"/>
      <c r="M36" s="52"/>
      <c r="N36" s="52"/>
      <c r="O36" s="52"/>
      <c r="P36" s="53"/>
      <c r="Q36" s="53"/>
      <c r="R36" s="53"/>
      <c r="S36" s="53"/>
      <c r="T36" s="53"/>
      <c r="U36" s="53"/>
      <c r="V36" s="53"/>
      <c r="W36" s="53"/>
      <c r="X36" s="54"/>
      <c r="Y36" s="53"/>
      <c r="Z36" s="54"/>
      <c r="AA36" s="53"/>
      <c r="AB36" s="53"/>
    </row>
    <row r="37" spans="1:28" ht="13.5" thickBot="1" x14ac:dyDescent="0.25">
      <c r="A37" s="82" t="s">
        <v>21</v>
      </c>
      <c r="B37" s="84">
        <f>(B36*20%)</f>
        <v>0</v>
      </c>
      <c r="C37" s="84">
        <f>(C36*10%)</f>
        <v>0</v>
      </c>
      <c r="D37" s="84">
        <f>(D36*8.5%)</f>
        <v>0</v>
      </c>
      <c r="E37" s="84">
        <f>(E36*5.5%)</f>
        <v>0</v>
      </c>
      <c r="F37" s="84">
        <f>(F36*2.1%)</f>
        <v>0</v>
      </c>
      <c r="G37" s="84"/>
      <c r="H37" s="51"/>
      <c r="I37" s="51"/>
      <c r="J37" s="52"/>
      <c r="K37" s="52"/>
      <c r="L37" s="52"/>
      <c r="M37" s="52"/>
      <c r="N37" s="52"/>
      <c r="O37" s="52"/>
      <c r="P37" s="53"/>
      <c r="Q37" s="53"/>
      <c r="R37" s="53"/>
      <c r="S37" s="53"/>
      <c r="T37" s="53"/>
      <c r="U37" s="53"/>
      <c r="V37" s="53"/>
      <c r="W37" s="53"/>
      <c r="X37" s="54"/>
      <c r="Y37" s="53"/>
      <c r="Z37" s="54"/>
      <c r="AA37" s="53"/>
      <c r="AB37" s="53"/>
    </row>
    <row r="38" spans="1:28" ht="12.95" customHeight="1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4"/>
      <c r="Y38" s="53"/>
      <c r="Z38" s="124" t="s">
        <v>22</v>
      </c>
      <c r="AA38" s="126">
        <f>AB34</f>
        <v>0</v>
      </c>
      <c r="AB38" s="53"/>
    </row>
    <row r="39" spans="1:28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5"/>
      <c r="Y39" s="53"/>
      <c r="Z39" s="125"/>
      <c r="AA39" s="127"/>
      <c r="AB39" s="53"/>
    </row>
    <row r="40" spans="1:28" ht="26.25" thickBot="1" x14ac:dyDescent="0.2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87" t="s">
        <v>23</v>
      </c>
      <c r="AA40" s="88">
        <f>AA34</f>
        <v>0</v>
      </c>
      <c r="AB40" s="53"/>
    </row>
    <row r="41" spans="1:28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x14ac:dyDescent="0.2">
      <c r="B43" s="53"/>
      <c r="C43" s="53"/>
      <c r="D43" s="53"/>
      <c r="E43" s="53"/>
      <c r="F43" s="53"/>
      <c r="G43" s="56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x14ac:dyDescent="0.2">
      <c r="G44" s="57"/>
    </row>
    <row r="45" spans="1:28" x14ac:dyDescent="0.2">
      <c r="G45" s="57"/>
    </row>
    <row r="46" spans="1:28" x14ac:dyDescent="0.2">
      <c r="G46" s="57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</sheetData>
  <sheetProtection sheet="1" objects="1" scenarios="1" selectLockedCells="1"/>
  <mergeCells count="12">
    <mergeCell ref="AA38:AA39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38:Z39"/>
  </mergeCells>
  <conditionalFormatting sqref="AA7:AB34">
    <cfRule type="cellIs" dxfId="10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98"/>
  <sheetViews>
    <sheetView workbookViewId="0">
      <selection activeCell="E1" sqref="E1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+FEVRIER!A7</f>
        <v>42767</v>
      </c>
      <c r="B1" s="106" t="s">
        <v>27</v>
      </c>
      <c r="C1" s="106" t="s">
        <v>28</v>
      </c>
      <c r="D1" s="107" t="s">
        <v>82</v>
      </c>
      <c r="E1" s="106" t="s">
        <v>80</v>
      </c>
      <c r="F1" s="106">
        <v>0</v>
      </c>
      <c r="G1" s="108">
        <f>+FEVRIER!L7</f>
        <v>0</v>
      </c>
    </row>
    <row r="2" spans="1:13" ht="15" x14ac:dyDescent="0.25">
      <c r="A2" s="105">
        <f>+FEVRIER!A8</f>
        <v>42768</v>
      </c>
      <c r="B2" s="106" t="s">
        <v>27</v>
      </c>
      <c r="C2" s="106" t="s">
        <v>28</v>
      </c>
      <c r="D2" s="107" t="s">
        <v>82</v>
      </c>
      <c r="E2" s="106" t="s">
        <v>80</v>
      </c>
      <c r="F2" s="106">
        <v>0</v>
      </c>
      <c r="G2" s="108">
        <f>+FEVRIER!L8</f>
        <v>0</v>
      </c>
    </row>
    <row r="3" spans="1:13" ht="15" x14ac:dyDescent="0.25">
      <c r="A3" s="105">
        <f>+FEVRIER!A9</f>
        <v>42769</v>
      </c>
      <c r="B3" s="106" t="s">
        <v>27</v>
      </c>
      <c r="C3" s="106" t="s">
        <v>28</v>
      </c>
      <c r="D3" s="107" t="s">
        <v>82</v>
      </c>
      <c r="E3" s="106" t="s">
        <v>80</v>
      </c>
      <c r="F3" s="106">
        <v>0</v>
      </c>
      <c r="G3" s="108">
        <f>+FEVRIER!L9</f>
        <v>0</v>
      </c>
      <c r="J3" s="104" t="s">
        <v>75</v>
      </c>
    </row>
    <row r="4" spans="1:13" ht="15" x14ac:dyDescent="0.25">
      <c r="A4" s="105">
        <f>+FEVRIER!A10</f>
        <v>42770</v>
      </c>
      <c r="B4" s="106" t="s">
        <v>27</v>
      </c>
      <c r="C4" s="106" t="s">
        <v>28</v>
      </c>
      <c r="D4" s="107" t="s">
        <v>82</v>
      </c>
      <c r="E4" s="106" t="s">
        <v>80</v>
      </c>
      <c r="F4" s="106">
        <v>0</v>
      </c>
      <c r="G4" s="108">
        <f>+FEVRIER!L10</f>
        <v>0</v>
      </c>
    </row>
    <row r="5" spans="1:13" ht="15" x14ac:dyDescent="0.25">
      <c r="A5" s="105">
        <f>+FEVRIER!A11</f>
        <v>42771</v>
      </c>
      <c r="B5" s="106" t="s">
        <v>27</v>
      </c>
      <c r="C5" s="106" t="s">
        <v>28</v>
      </c>
      <c r="D5" s="107" t="s">
        <v>82</v>
      </c>
      <c r="E5" s="106" t="s">
        <v>80</v>
      </c>
      <c r="F5" s="106">
        <v>0</v>
      </c>
      <c r="G5" s="108">
        <f>+FEVRIER!L11</f>
        <v>0</v>
      </c>
      <c r="J5" t="s">
        <v>76</v>
      </c>
      <c r="K5" s="101">
        <f>+SUM(F:F)</f>
        <v>0</v>
      </c>
    </row>
    <row r="6" spans="1:13" ht="15" x14ac:dyDescent="0.25">
      <c r="A6" s="105">
        <f>+FEVRIER!A12</f>
        <v>42772</v>
      </c>
      <c r="B6" s="106" t="s">
        <v>27</v>
      </c>
      <c r="C6" s="106" t="s">
        <v>28</v>
      </c>
      <c r="D6" s="107" t="s">
        <v>82</v>
      </c>
      <c r="E6" s="106" t="s">
        <v>80</v>
      </c>
      <c r="F6" s="106">
        <v>0</v>
      </c>
      <c r="G6" s="108">
        <f>+FEVRIER!L12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+FEVRIER!A13</f>
        <v>42773</v>
      </c>
      <c r="B7" s="106" t="s">
        <v>27</v>
      </c>
      <c r="C7" s="106" t="s">
        <v>28</v>
      </c>
      <c r="D7" s="107" t="s">
        <v>82</v>
      </c>
      <c r="E7" s="106" t="s">
        <v>80</v>
      </c>
      <c r="F7" s="106">
        <v>0</v>
      </c>
      <c r="G7" s="108">
        <f>+FEVRIER!L13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+FEVRIER!A14</f>
        <v>42774</v>
      </c>
      <c r="B8" s="106" t="s">
        <v>27</v>
      </c>
      <c r="C8" s="106" t="s">
        <v>28</v>
      </c>
      <c r="D8" s="107" t="s">
        <v>82</v>
      </c>
      <c r="E8" s="106" t="s">
        <v>80</v>
      </c>
      <c r="F8" s="106">
        <v>0</v>
      </c>
      <c r="G8" s="108">
        <f>+FEVRIER!L14</f>
        <v>0</v>
      </c>
    </row>
    <row r="9" spans="1:13" ht="15" x14ac:dyDescent="0.25">
      <c r="A9" s="105">
        <f>+FEVRIER!A15</f>
        <v>42775</v>
      </c>
      <c r="B9" s="106" t="s">
        <v>27</v>
      </c>
      <c r="C9" s="106" t="s">
        <v>28</v>
      </c>
      <c r="D9" s="107" t="s">
        <v>82</v>
      </c>
      <c r="E9" s="106" t="s">
        <v>80</v>
      </c>
      <c r="F9" s="106">
        <v>0</v>
      </c>
      <c r="G9" s="108">
        <f>+FEVRIER!L15</f>
        <v>0</v>
      </c>
    </row>
    <row r="10" spans="1:13" ht="15" x14ac:dyDescent="0.25">
      <c r="A10" s="105">
        <f>+FEVRIER!A16</f>
        <v>42776</v>
      </c>
      <c r="B10" s="106" t="s">
        <v>27</v>
      </c>
      <c r="C10" s="106" t="s">
        <v>28</v>
      </c>
      <c r="D10" s="107" t="s">
        <v>82</v>
      </c>
      <c r="E10" s="106" t="s">
        <v>80</v>
      </c>
      <c r="F10" s="106">
        <v>0</v>
      </c>
      <c r="G10" s="108">
        <f>+FEVRIER!L16</f>
        <v>0</v>
      </c>
    </row>
    <row r="11" spans="1:13" ht="15" x14ac:dyDescent="0.25">
      <c r="A11" s="105">
        <f>+FEVRIER!A17</f>
        <v>42777</v>
      </c>
      <c r="B11" s="106" t="s">
        <v>27</v>
      </c>
      <c r="C11" s="106" t="s">
        <v>28</v>
      </c>
      <c r="D11" s="107" t="s">
        <v>82</v>
      </c>
      <c r="E11" s="106" t="s">
        <v>80</v>
      </c>
      <c r="F11" s="106">
        <v>0</v>
      </c>
      <c r="G11" s="108">
        <f>+FEVRIER!L17</f>
        <v>0</v>
      </c>
    </row>
    <row r="12" spans="1:13" ht="15" x14ac:dyDescent="0.25">
      <c r="A12" s="105">
        <f>+FEVRIER!A18</f>
        <v>42778</v>
      </c>
      <c r="B12" s="106" t="s">
        <v>27</v>
      </c>
      <c r="C12" s="106" t="s">
        <v>28</v>
      </c>
      <c r="D12" s="107" t="s">
        <v>82</v>
      </c>
      <c r="E12" s="106" t="s">
        <v>80</v>
      </c>
      <c r="F12" s="106">
        <v>0</v>
      </c>
      <c r="G12" s="108">
        <f>+FEVRIER!L18</f>
        <v>0</v>
      </c>
    </row>
    <row r="13" spans="1:13" ht="15" x14ac:dyDescent="0.25">
      <c r="A13" s="105">
        <f>+FEVRIER!A19</f>
        <v>42779</v>
      </c>
      <c r="B13" s="106" t="s">
        <v>27</v>
      </c>
      <c r="C13" s="106" t="s">
        <v>28</v>
      </c>
      <c r="D13" s="107" t="s">
        <v>82</v>
      </c>
      <c r="E13" s="106" t="s">
        <v>80</v>
      </c>
      <c r="F13" s="106">
        <v>0</v>
      </c>
      <c r="G13" s="108">
        <f>+FEVRIER!L19</f>
        <v>0</v>
      </c>
    </row>
    <row r="14" spans="1:13" ht="15" x14ac:dyDescent="0.25">
      <c r="A14" s="105">
        <f>+FEVRIER!A20</f>
        <v>42780</v>
      </c>
      <c r="B14" s="106" t="s">
        <v>27</v>
      </c>
      <c r="C14" s="106" t="s">
        <v>28</v>
      </c>
      <c r="D14" s="107" t="s">
        <v>82</v>
      </c>
      <c r="E14" s="106" t="s">
        <v>80</v>
      </c>
      <c r="F14" s="106">
        <v>0</v>
      </c>
      <c r="G14" s="108">
        <f>+FEVRIER!L20</f>
        <v>0</v>
      </c>
    </row>
    <row r="15" spans="1:13" ht="15" x14ac:dyDescent="0.25">
      <c r="A15" s="105">
        <f>+FEVRIER!A21</f>
        <v>42781</v>
      </c>
      <c r="B15" s="106" t="s">
        <v>27</v>
      </c>
      <c r="C15" s="106" t="s">
        <v>28</v>
      </c>
      <c r="D15" s="107" t="s">
        <v>82</v>
      </c>
      <c r="E15" s="106" t="s">
        <v>80</v>
      </c>
      <c r="F15" s="106">
        <v>0</v>
      </c>
      <c r="G15" s="108">
        <f>+FEVRIER!L21</f>
        <v>0</v>
      </c>
    </row>
    <row r="16" spans="1:13" ht="15" x14ac:dyDescent="0.25">
      <c r="A16" s="105">
        <f>+FEVRIER!A22</f>
        <v>42782</v>
      </c>
      <c r="B16" s="106" t="s">
        <v>27</v>
      </c>
      <c r="C16" s="106" t="s">
        <v>28</v>
      </c>
      <c r="D16" s="107" t="s">
        <v>82</v>
      </c>
      <c r="E16" s="106" t="s">
        <v>80</v>
      </c>
      <c r="F16" s="106">
        <v>0</v>
      </c>
      <c r="G16" s="108">
        <f>+FEVRIER!L22</f>
        <v>0</v>
      </c>
    </row>
    <row r="17" spans="1:11" ht="15" x14ac:dyDescent="0.25">
      <c r="A17" s="105">
        <f>+FEVRIER!A23</f>
        <v>42783</v>
      </c>
      <c r="B17" s="106" t="s">
        <v>27</v>
      </c>
      <c r="C17" s="106" t="s">
        <v>28</v>
      </c>
      <c r="D17" s="107" t="s">
        <v>82</v>
      </c>
      <c r="E17" s="106" t="s">
        <v>80</v>
      </c>
      <c r="F17" s="106">
        <v>0</v>
      </c>
      <c r="G17" s="108">
        <f>+FEVRIER!L23</f>
        <v>0</v>
      </c>
      <c r="K17"/>
    </row>
    <row r="18" spans="1:11" ht="15" x14ac:dyDescent="0.25">
      <c r="A18" s="105">
        <f>+FEVRIER!A24</f>
        <v>42784</v>
      </c>
      <c r="B18" s="106" t="s">
        <v>27</v>
      </c>
      <c r="C18" s="106" t="s">
        <v>28</v>
      </c>
      <c r="D18" s="107" t="s">
        <v>82</v>
      </c>
      <c r="E18" s="106" t="s">
        <v>80</v>
      </c>
      <c r="F18" s="106">
        <v>0</v>
      </c>
      <c r="G18" s="108">
        <f>+FEVRIER!L24</f>
        <v>0</v>
      </c>
      <c r="K18"/>
    </row>
    <row r="19" spans="1:11" ht="15" x14ac:dyDescent="0.25">
      <c r="A19" s="105">
        <f>+FEVRIER!A25</f>
        <v>42785</v>
      </c>
      <c r="B19" s="106" t="s">
        <v>27</v>
      </c>
      <c r="C19" s="106" t="s">
        <v>28</v>
      </c>
      <c r="D19" s="107" t="s">
        <v>82</v>
      </c>
      <c r="E19" s="106" t="s">
        <v>80</v>
      </c>
      <c r="F19" s="106">
        <v>0</v>
      </c>
      <c r="G19" s="108">
        <f>+FEVRIER!L25</f>
        <v>0</v>
      </c>
      <c r="K19"/>
    </row>
    <row r="20" spans="1:11" ht="15" x14ac:dyDescent="0.25">
      <c r="A20" s="105">
        <f>+FEVRIER!A26</f>
        <v>42786</v>
      </c>
      <c r="B20" s="106" t="s">
        <v>27</v>
      </c>
      <c r="C20" s="106" t="s">
        <v>28</v>
      </c>
      <c r="D20" s="107" t="s">
        <v>82</v>
      </c>
      <c r="E20" s="106" t="s">
        <v>80</v>
      </c>
      <c r="F20" s="106">
        <v>0</v>
      </c>
      <c r="G20" s="108">
        <f>+FEVRIER!L26</f>
        <v>0</v>
      </c>
      <c r="K20"/>
    </row>
    <row r="21" spans="1:11" ht="15" x14ac:dyDescent="0.25">
      <c r="A21" s="105">
        <f>+FEVRIER!A27</f>
        <v>42787</v>
      </c>
      <c r="B21" s="106" t="s">
        <v>27</v>
      </c>
      <c r="C21" s="106" t="s">
        <v>28</v>
      </c>
      <c r="D21" s="107" t="s">
        <v>82</v>
      </c>
      <c r="E21" s="106" t="s">
        <v>80</v>
      </c>
      <c r="F21" s="106">
        <v>0</v>
      </c>
      <c r="G21" s="108">
        <f>+FEVRIER!L27</f>
        <v>0</v>
      </c>
      <c r="K21"/>
    </row>
    <row r="22" spans="1:11" ht="15" x14ac:dyDescent="0.25">
      <c r="A22" s="105">
        <f>+FEVRIER!A28</f>
        <v>42788</v>
      </c>
      <c r="B22" s="106" t="s">
        <v>27</v>
      </c>
      <c r="C22" s="106" t="s">
        <v>28</v>
      </c>
      <c r="D22" s="107" t="s">
        <v>82</v>
      </c>
      <c r="E22" s="106" t="s">
        <v>80</v>
      </c>
      <c r="F22" s="106">
        <v>0</v>
      </c>
      <c r="G22" s="108">
        <f>+FEVRIER!L28</f>
        <v>0</v>
      </c>
      <c r="K22"/>
    </row>
    <row r="23" spans="1:11" ht="15" x14ac:dyDescent="0.25">
      <c r="A23" s="105">
        <f>+FEVRIER!A29</f>
        <v>42789</v>
      </c>
      <c r="B23" s="106" t="s">
        <v>27</v>
      </c>
      <c r="C23" s="106" t="s">
        <v>28</v>
      </c>
      <c r="D23" s="107" t="s">
        <v>82</v>
      </c>
      <c r="E23" s="106" t="s">
        <v>80</v>
      </c>
      <c r="F23" s="106">
        <v>0</v>
      </c>
      <c r="G23" s="108">
        <f>+FEVRIER!L29</f>
        <v>0</v>
      </c>
      <c r="K23"/>
    </row>
    <row r="24" spans="1:11" ht="15" x14ac:dyDescent="0.25">
      <c r="A24" s="105">
        <f>+FEVRIER!A30</f>
        <v>42790</v>
      </c>
      <c r="B24" s="106" t="s">
        <v>27</v>
      </c>
      <c r="C24" s="106" t="s">
        <v>28</v>
      </c>
      <c r="D24" s="107" t="s">
        <v>82</v>
      </c>
      <c r="E24" s="106" t="s">
        <v>80</v>
      </c>
      <c r="F24" s="106">
        <v>0</v>
      </c>
      <c r="G24" s="108">
        <f>+FEVRIER!L30</f>
        <v>0</v>
      </c>
      <c r="K24"/>
    </row>
    <row r="25" spans="1:11" ht="15" x14ac:dyDescent="0.25">
      <c r="A25" s="105">
        <f>+FEVRIER!A31</f>
        <v>42791</v>
      </c>
      <c r="B25" s="106" t="s">
        <v>27</v>
      </c>
      <c r="C25" s="106" t="s">
        <v>28</v>
      </c>
      <c r="D25" s="107" t="s">
        <v>82</v>
      </c>
      <c r="E25" s="106" t="s">
        <v>80</v>
      </c>
      <c r="F25" s="106">
        <v>0</v>
      </c>
      <c r="G25" s="108">
        <f>+FEVRIER!L31</f>
        <v>0</v>
      </c>
      <c r="K25"/>
    </row>
    <row r="26" spans="1:11" ht="15" x14ac:dyDescent="0.25">
      <c r="A26" s="105">
        <f>+FEVRIER!A32</f>
        <v>42792</v>
      </c>
      <c r="B26" s="106" t="s">
        <v>27</v>
      </c>
      <c r="C26" s="106" t="s">
        <v>28</v>
      </c>
      <c r="D26" s="107" t="s">
        <v>82</v>
      </c>
      <c r="E26" s="106" t="s">
        <v>80</v>
      </c>
      <c r="F26" s="106">
        <v>0</v>
      </c>
      <c r="G26" s="108">
        <f>+FEVRIER!L32</f>
        <v>0</v>
      </c>
      <c r="K26"/>
    </row>
    <row r="27" spans="1:11" ht="15" x14ac:dyDescent="0.25">
      <c r="A27" s="105">
        <f>+FEVRIER!A33</f>
        <v>42793</v>
      </c>
      <c r="B27" s="106" t="s">
        <v>27</v>
      </c>
      <c r="C27" s="106" t="s">
        <v>28</v>
      </c>
      <c r="D27" s="107" t="s">
        <v>82</v>
      </c>
      <c r="E27" s="106" t="s">
        <v>80</v>
      </c>
      <c r="F27" s="106">
        <v>0</v>
      </c>
      <c r="G27" s="108">
        <f>+FEVRIER!L33</f>
        <v>0</v>
      </c>
      <c r="K27"/>
    </row>
    <row r="28" spans="1:11" ht="15" x14ac:dyDescent="0.25">
      <c r="A28" s="105">
        <f>+FEVRIER!A34</f>
        <v>42794</v>
      </c>
      <c r="B28" s="106" t="s">
        <v>27</v>
      </c>
      <c r="C28" s="106" t="s">
        <v>28</v>
      </c>
      <c r="D28" s="107" t="s">
        <v>82</v>
      </c>
      <c r="E28" s="106" t="s">
        <v>80</v>
      </c>
      <c r="F28" s="106">
        <v>0</v>
      </c>
      <c r="G28" s="108">
        <f>+FEVRIER!L34</f>
        <v>0</v>
      </c>
      <c r="K28"/>
    </row>
    <row r="29" spans="1:11" ht="15" x14ac:dyDescent="0.25">
      <c r="A29" s="105">
        <f>+FEVRIER!A7</f>
        <v>42767</v>
      </c>
      <c r="B29" s="106" t="s">
        <v>27</v>
      </c>
      <c r="C29" s="106">
        <v>580</v>
      </c>
      <c r="D29" s="107" t="s">
        <v>82</v>
      </c>
      <c r="E29" s="106" t="s">
        <v>45</v>
      </c>
      <c r="F29" s="108">
        <f>+FEVRIER!S7</f>
        <v>0</v>
      </c>
      <c r="G29" s="108">
        <f>+FEVRIER!L41</f>
        <v>0</v>
      </c>
      <c r="K29"/>
    </row>
    <row r="30" spans="1:11" ht="15" x14ac:dyDescent="0.25">
      <c r="A30" s="105">
        <f>+FEVRIER!A8</f>
        <v>42768</v>
      </c>
      <c r="B30" s="106" t="s">
        <v>27</v>
      </c>
      <c r="C30" s="106">
        <v>580</v>
      </c>
      <c r="D30" s="107" t="s">
        <v>82</v>
      </c>
      <c r="E30" s="106" t="s">
        <v>45</v>
      </c>
      <c r="F30" s="108">
        <f>+FEVRIER!S8</f>
        <v>0</v>
      </c>
      <c r="G30" s="108">
        <f>+FEVRIER!L42</f>
        <v>0</v>
      </c>
      <c r="K30"/>
    </row>
    <row r="31" spans="1:11" ht="15" x14ac:dyDescent="0.25">
      <c r="A31" s="105">
        <f>+FEVRIER!A9</f>
        <v>42769</v>
      </c>
      <c r="B31" s="106" t="s">
        <v>27</v>
      </c>
      <c r="C31" s="106">
        <v>580</v>
      </c>
      <c r="D31" s="107" t="s">
        <v>82</v>
      </c>
      <c r="E31" s="106" t="s">
        <v>45</v>
      </c>
      <c r="F31" s="108">
        <f>+FEVRIER!S9</f>
        <v>0</v>
      </c>
      <c r="G31" s="108">
        <f>+FEVRIER!L43</f>
        <v>0</v>
      </c>
      <c r="K31"/>
    </row>
    <row r="32" spans="1:11" ht="15" x14ac:dyDescent="0.25">
      <c r="A32" s="105">
        <f>+FEVRIER!A10</f>
        <v>42770</v>
      </c>
      <c r="B32" s="106" t="s">
        <v>27</v>
      </c>
      <c r="C32" s="106">
        <v>580</v>
      </c>
      <c r="D32" s="107" t="s">
        <v>82</v>
      </c>
      <c r="E32" s="106" t="s">
        <v>45</v>
      </c>
      <c r="F32" s="108">
        <f>+FEVRIER!S10</f>
        <v>0</v>
      </c>
      <c r="G32" s="108">
        <f>+FEVRIER!L44</f>
        <v>0</v>
      </c>
      <c r="K32"/>
    </row>
    <row r="33" spans="1:11" ht="15" x14ac:dyDescent="0.25">
      <c r="A33" s="105">
        <f>+FEVRIER!A11</f>
        <v>42771</v>
      </c>
      <c r="B33" s="106" t="s">
        <v>27</v>
      </c>
      <c r="C33" s="106">
        <v>580</v>
      </c>
      <c r="D33" s="107" t="s">
        <v>82</v>
      </c>
      <c r="E33" s="106" t="s">
        <v>45</v>
      </c>
      <c r="F33" s="108">
        <f>+FEVRIER!S11</f>
        <v>0</v>
      </c>
      <c r="G33" s="108">
        <f>+FEVRIER!L45</f>
        <v>0</v>
      </c>
      <c r="K33"/>
    </row>
    <row r="34" spans="1:11" ht="15" x14ac:dyDescent="0.25">
      <c r="A34" s="105">
        <f>+FEVRIER!A12</f>
        <v>42772</v>
      </c>
      <c r="B34" s="106" t="s">
        <v>27</v>
      </c>
      <c r="C34" s="106">
        <v>580</v>
      </c>
      <c r="D34" s="107" t="s">
        <v>82</v>
      </c>
      <c r="E34" s="106" t="s">
        <v>45</v>
      </c>
      <c r="F34" s="108">
        <f>+FEVRIER!S12</f>
        <v>0</v>
      </c>
      <c r="G34" s="108">
        <f>+FEVRIER!L46</f>
        <v>0</v>
      </c>
      <c r="K34"/>
    </row>
    <row r="35" spans="1:11" ht="15" x14ac:dyDescent="0.25">
      <c r="A35" s="105">
        <f>+FEVRIER!A13</f>
        <v>42773</v>
      </c>
      <c r="B35" s="106" t="s">
        <v>27</v>
      </c>
      <c r="C35" s="106">
        <v>580</v>
      </c>
      <c r="D35" s="107" t="s">
        <v>82</v>
      </c>
      <c r="E35" s="106" t="s">
        <v>45</v>
      </c>
      <c r="F35" s="108">
        <f>+FEVRIER!S13</f>
        <v>0</v>
      </c>
      <c r="G35" s="108">
        <f>+FEVRIER!L47</f>
        <v>0</v>
      </c>
      <c r="K35"/>
    </row>
    <row r="36" spans="1:11" ht="15" x14ac:dyDescent="0.25">
      <c r="A36" s="105">
        <f>+FEVRIER!A14</f>
        <v>42774</v>
      </c>
      <c r="B36" s="106" t="s">
        <v>27</v>
      </c>
      <c r="C36" s="106">
        <v>580</v>
      </c>
      <c r="D36" s="107" t="s">
        <v>82</v>
      </c>
      <c r="E36" s="106" t="s">
        <v>45</v>
      </c>
      <c r="F36" s="108">
        <f>+FEVRIER!S14</f>
        <v>0</v>
      </c>
      <c r="G36" s="108">
        <f>+FEVRIER!L48</f>
        <v>0</v>
      </c>
      <c r="K36"/>
    </row>
    <row r="37" spans="1:11" ht="15" x14ac:dyDescent="0.25">
      <c r="A37" s="105">
        <f>+FEVRIER!A15</f>
        <v>42775</v>
      </c>
      <c r="B37" s="106" t="s">
        <v>27</v>
      </c>
      <c r="C37" s="106">
        <v>580</v>
      </c>
      <c r="D37" s="107" t="s">
        <v>82</v>
      </c>
      <c r="E37" s="106" t="s">
        <v>45</v>
      </c>
      <c r="F37" s="108">
        <f>+FEVRIER!S15</f>
        <v>0</v>
      </c>
      <c r="G37" s="108">
        <f>+FEVRIER!L49</f>
        <v>0</v>
      </c>
      <c r="K37"/>
    </row>
    <row r="38" spans="1:11" ht="15" x14ac:dyDescent="0.25">
      <c r="A38" s="105">
        <f>+FEVRIER!A16</f>
        <v>42776</v>
      </c>
      <c r="B38" s="106" t="s">
        <v>27</v>
      </c>
      <c r="C38" s="106">
        <v>580</v>
      </c>
      <c r="D38" s="107" t="s">
        <v>82</v>
      </c>
      <c r="E38" s="106" t="s">
        <v>45</v>
      </c>
      <c r="F38" s="108">
        <f>+FEVRIER!S16</f>
        <v>0</v>
      </c>
      <c r="G38" s="108">
        <f>+FEVRIER!L50</f>
        <v>0</v>
      </c>
      <c r="K38"/>
    </row>
    <row r="39" spans="1:11" ht="15" x14ac:dyDescent="0.25">
      <c r="A39" s="105">
        <f>+FEVRIER!A17</f>
        <v>42777</v>
      </c>
      <c r="B39" s="106" t="s">
        <v>27</v>
      </c>
      <c r="C39" s="106">
        <v>580</v>
      </c>
      <c r="D39" s="107" t="s">
        <v>82</v>
      </c>
      <c r="E39" s="106" t="s">
        <v>45</v>
      </c>
      <c r="F39" s="108">
        <f>+FEVRIER!S17</f>
        <v>0</v>
      </c>
      <c r="G39" s="108">
        <f>+FEVRIER!L51</f>
        <v>0</v>
      </c>
      <c r="K39"/>
    </row>
    <row r="40" spans="1:11" ht="15" x14ac:dyDescent="0.25">
      <c r="A40" s="105">
        <f>+FEVRIER!A18</f>
        <v>42778</v>
      </c>
      <c r="B40" s="106" t="s">
        <v>27</v>
      </c>
      <c r="C40" s="106">
        <v>580</v>
      </c>
      <c r="D40" s="107" t="s">
        <v>82</v>
      </c>
      <c r="E40" s="106" t="s">
        <v>45</v>
      </c>
      <c r="F40" s="108">
        <f>+FEVRIER!S18</f>
        <v>0</v>
      </c>
      <c r="G40" s="108">
        <f>+FEVRIER!L52</f>
        <v>0</v>
      </c>
      <c r="K40"/>
    </row>
    <row r="41" spans="1:11" ht="15" x14ac:dyDescent="0.25">
      <c r="A41" s="105">
        <f>+FEVRIER!A19</f>
        <v>42779</v>
      </c>
      <c r="B41" s="106" t="s">
        <v>27</v>
      </c>
      <c r="C41" s="106">
        <v>580</v>
      </c>
      <c r="D41" s="107" t="s">
        <v>82</v>
      </c>
      <c r="E41" s="106" t="s">
        <v>45</v>
      </c>
      <c r="F41" s="108">
        <f>+FEVRIER!S19</f>
        <v>0</v>
      </c>
      <c r="G41" s="108">
        <f>+FEVRIER!L53</f>
        <v>0</v>
      </c>
      <c r="K41"/>
    </row>
    <row r="42" spans="1:11" ht="15" x14ac:dyDescent="0.25">
      <c r="A42" s="105">
        <f>+FEVRIER!A20</f>
        <v>42780</v>
      </c>
      <c r="B42" s="106" t="s">
        <v>27</v>
      </c>
      <c r="C42" s="106">
        <v>580</v>
      </c>
      <c r="D42" s="107" t="s">
        <v>82</v>
      </c>
      <c r="E42" s="106" t="s">
        <v>45</v>
      </c>
      <c r="F42" s="108">
        <f>+FEVRIER!S20</f>
        <v>0</v>
      </c>
      <c r="G42" s="108">
        <f>+FEVRIER!L54</f>
        <v>0</v>
      </c>
      <c r="K42"/>
    </row>
    <row r="43" spans="1:11" ht="15" x14ac:dyDescent="0.25">
      <c r="A43" s="105">
        <f>+FEVRIER!A21</f>
        <v>42781</v>
      </c>
      <c r="B43" s="106" t="s">
        <v>27</v>
      </c>
      <c r="C43" s="106">
        <v>580</v>
      </c>
      <c r="D43" s="107" t="s">
        <v>82</v>
      </c>
      <c r="E43" s="106" t="s">
        <v>45</v>
      </c>
      <c r="F43" s="108">
        <f>+FEVRIER!S21</f>
        <v>0</v>
      </c>
      <c r="G43" s="108">
        <f>+FEVRIER!L55</f>
        <v>0</v>
      </c>
      <c r="K43"/>
    </row>
    <row r="44" spans="1:11" ht="15" x14ac:dyDescent="0.25">
      <c r="A44" s="105">
        <f>+FEVRIER!A22</f>
        <v>42782</v>
      </c>
      <c r="B44" s="106" t="s">
        <v>27</v>
      </c>
      <c r="C44" s="106">
        <v>580</v>
      </c>
      <c r="D44" s="107" t="s">
        <v>82</v>
      </c>
      <c r="E44" s="106" t="s">
        <v>45</v>
      </c>
      <c r="F44" s="108">
        <f>+FEVRIER!S22</f>
        <v>0</v>
      </c>
      <c r="G44" s="108">
        <f>+FEVRIER!L56</f>
        <v>0</v>
      </c>
      <c r="K44"/>
    </row>
    <row r="45" spans="1:11" ht="15" x14ac:dyDescent="0.25">
      <c r="A45" s="105">
        <f>+FEVRIER!A23</f>
        <v>42783</v>
      </c>
      <c r="B45" s="106" t="s">
        <v>27</v>
      </c>
      <c r="C45" s="106">
        <v>580</v>
      </c>
      <c r="D45" s="107" t="s">
        <v>82</v>
      </c>
      <c r="E45" s="106" t="s">
        <v>45</v>
      </c>
      <c r="F45" s="108">
        <f>+FEVRIER!S23</f>
        <v>0</v>
      </c>
      <c r="G45" s="108">
        <f>+FEVRIER!L57</f>
        <v>0</v>
      </c>
      <c r="K45"/>
    </row>
    <row r="46" spans="1:11" ht="15" x14ac:dyDescent="0.25">
      <c r="A46" s="105">
        <f>+FEVRIER!A24</f>
        <v>42784</v>
      </c>
      <c r="B46" s="106" t="s">
        <v>27</v>
      </c>
      <c r="C46" s="106">
        <v>580</v>
      </c>
      <c r="D46" s="107" t="s">
        <v>82</v>
      </c>
      <c r="E46" s="106" t="s">
        <v>45</v>
      </c>
      <c r="F46" s="108">
        <f>+FEVRIER!S24</f>
        <v>0</v>
      </c>
      <c r="G46" s="108">
        <f>+FEVRIER!L58</f>
        <v>0</v>
      </c>
      <c r="K46"/>
    </row>
    <row r="47" spans="1:11" ht="15" x14ac:dyDescent="0.25">
      <c r="A47" s="105">
        <f>+FEVRIER!A25</f>
        <v>42785</v>
      </c>
      <c r="B47" s="106" t="s">
        <v>27</v>
      </c>
      <c r="C47" s="106">
        <v>580</v>
      </c>
      <c r="D47" s="107" t="s">
        <v>82</v>
      </c>
      <c r="E47" s="106" t="s">
        <v>45</v>
      </c>
      <c r="F47" s="108">
        <f>+FEVRIER!S25</f>
        <v>0</v>
      </c>
      <c r="G47" s="108">
        <f>+FEVRIER!L59</f>
        <v>0</v>
      </c>
      <c r="K47"/>
    </row>
    <row r="48" spans="1:11" ht="15" x14ac:dyDescent="0.25">
      <c r="A48" s="105">
        <f>+FEVRIER!A26</f>
        <v>42786</v>
      </c>
      <c r="B48" s="106" t="s">
        <v>27</v>
      </c>
      <c r="C48" s="106">
        <v>580</v>
      </c>
      <c r="D48" s="107" t="s">
        <v>82</v>
      </c>
      <c r="E48" s="106" t="s">
        <v>45</v>
      </c>
      <c r="F48" s="108">
        <f>+FEVRIER!S26</f>
        <v>0</v>
      </c>
      <c r="G48" s="108">
        <f>+FEVRIER!L60</f>
        <v>0</v>
      </c>
      <c r="K48"/>
    </row>
    <row r="49" spans="1:11" ht="15" x14ac:dyDescent="0.25">
      <c r="A49" s="105">
        <f>+FEVRIER!A27</f>
        <v>42787</v>
      </c>
      <c r="B49" s="106" t="s">
        <v>27</v>
      </c>
      <c r="C49" s="106">
        <v>580</v>
      </c>
      <c r="D49" s="107" t="s">
        <v>82</v>
      </c>
      <c r="E49" s="106" t="s">
        <v>45</v>
      </c>
      <c r="F49" s="108">
        <f>+FEVRIER!S27</f>
        <v>0</v>
      </c>
      <c r="G49" s="108">
        <f>+FEVRIER!L61</f>
        <v>0</v>
      </c>
      <c r="K49"/>
    </row>
    <row r="50" spans="1:11" ht="15" x14ac:dyDescent="0.25">
      <c r="A50" s="105">
        <f>+FEVRIER!A28</f>
        <v>42788</v>
      </c>
      <c r="B50" s="106" t="s">
        <v>27</v>
      </c>
      <c r="C50" s="106">
        <v>580</v>
      </c>
      <c r="D50" s="107" t="s">
        <v>82</v>
      </c>
      <c r="E50" s="106" t="s">
        <v>45</v>
      </c>
      <c r="F50" s="108">
        <f>+FEVRIER!S28</f>
        <v>0</v>
      </c>
      <c r="G50" s="108">
        <f>+FEVRIER!L62</f>
        <v>0</v>
      </c>
      <c r="K50"/>
    </row>
    <row r="51" spans="1:11" ht="15" x14ac:dyDescent="0.25">
      <c r="A51" s="105">
        <f>+FEVRIER!A29</f>
        <v>42789</v>
      </c>
      <c r="B51" s="106" t="s">
        <v>27</v>
      </c>
      <c r="C51" s="106">
        <v>580</v>
      </c>
      <c r="D51" s="107" t="s">
        <v>82</v>
      </c>
      <c r="E51" s="106" t="s">
        <v>45</v>
      </c>
      <c r="F51" s="108">
        <f>+FEVRIER!S29</f>
        <v>0</v>
      </c>
      <c r="G51" s="108">
        <f>+FEVRIER!L63</f>
        <v>0</v>
      </c>
      <c r="K51"/>
    </row>
    <row r="52" spans="1:11" ht="15" x14ac:dyDescent="0.25">
      <c r="A52" s="105">
        <f>+FEVRIER!A30</f>
        <v>42790</v>
      </c>
      <c r="B52" s="106" t="s">
        <v>27</v>
      </c>
      <c r="C52" s="106">
        <v>580</v>
      </c>
      <c r="D52" s="107" t="s">
        <v>82</v>
      </c>
      <c r="E52" s="106" t="s">
        <v>45</v>
      </c>
      <c r="F52" s="108">
        <f>+FEVRIER!S30</f>
        <v>0</v>
      </c>
      <c r="G52" s="108">
        <f>+FEVRIER!L64</f>
        <v>0</v>
      </c>
      <c r="K52"/>
    </row>
    <row r="53" spans="1:11" ht="15" x14ac:dyDescent="0.25">
      <c r="A53" s="105">
        <f>+FEVRIER!A31</f>
        <v>42791</v>
      </c>
      <c r="B53" s="106" t="s">
        <v>27</v>
      </c>
      <c r="C53" s="106">
        <v>580</v>
      </c>
      <c r="D53" s="107" t="s">
        <v>82</v>
      </c>
      <c r="E53" s="106" t="s">
        <v>45</v>
      </c>
      <c r="F53" s="108">
        <f>+FEVRIER!S31</f>
        <v>0</v>
      </c>
      <c r="G53" s="108">
        <f>+FEVRIER!L65</f>
        <v>0</v>
      </c>
      <c r="K53"/>
    </row>
    <row r="54" spans="1:11" ht="15" x14ac:dyDescent="0.25">
      <c r="A54" s="105">
        <f>+FEVRIER!A32</f>
        <v>42792</v>
      </c>
      <c r="B54" s="106" t="s">
        <v>27</v>
      </c>
      <c r="C54" s="106">
        <v>580</v>
      </c>
      <c r="D54" s="107" t="s">
        <v>82</v>
      </c>
      <c r="E54" s="106" t="s">
        <v>45</v>
      </c>
      <c r="F54" s="108">
        <f>+FEVRIER!S32</f>
        <v>0</v>
      </c>
      <c r="G54" s="108">
        <f>+FEVRIER!L66</f>
        <v>0</v>
      </c>
      <c r="K54"/>
    </row>
    <row r="55" spans="1:11" ht="15" x14ac:dyDescent="0.25">
      <c r="A55" s="105">
        <f>+FEVRIER!A33</f>
        <v>42793</v>
      </c>
      <c r="B55" s="106" t="s">
        <v>27</v>
      </c>
      <c r="C55" s="106">
        <v>580</v>
      </c>
      <c r="D55" s="107" t="s">
        <v>82</v>
      </c>
      <c r="E55" s="106" t="s">
        <v>45</v>
      </c>
      <c r="F55" s="108">
        <f>+FEVRIER!S33</f>
        <v>0</v>
      </c>
      <c r="G55" s="108">
        <f>+FEVRIER!L67</f>
        <v>0</v>
      </c>
      <c r="K55"/>
    </row>
    <row r="56" spans="1:11" ht="15" x14ac:dyDescent="0.25">
      <c r="A56" s="105">
        <f>+FEVRIER!A34</f>
        <v>42794</v>
      </c>
      <c r="B56" s="106" t="s">
        <v>27</v>
      </c>
      <c r="C56" s="106">
        <v>580</v>
      </c>
      <c r="D56" s="107" t="s">
        <v>82</v>
      </c>
      <c r="E56" s="106" t="s">
        <v>45</v>
      </c>
      <c r="F56" s="108">
        <f>+FEVRIER!S34</f>
        <v>0</v>
      </c>
      <c r="G56" s="108">
        <f>+FEVRIER!L68</f>
        <v>0</v>
      </c>
      <c r="K56"/>
    </row>
    <row r="57" spans="1:11" ht="15" x14ac:dyDescent="0.25">
      <c r="A57" s="105">
        <f>+FEVRIER!A7</f>
        <v>42767</v>
      </c>
      <c r="B57" s="106" t="s">
        <v>27</v>
      </c>
      <c r="C57" s="106" t="s">
        <v>44</v>
      </c>
      <c r="D57" s="107" t="s">
        <v>82</v>
      </c>
      <c r="E57" s="108">
        <f>+FEVRIER!W7</f>
        <v>0</v>
      </c>
      <c r="F57" s="108">
        <f>+FEVRIER!X7</f>
        <v>0</v>
      </c>
      <c r="G57" s="108">
        <f>+FEVRIER!L75</f>
        <v>0</v>
      </c>
      <c r="K57"/>
    </row>
    <row r="58" spans="1:11" ht="15" x14ac:dyDescent="0.25">
      <c r="A58" s="105">
        <f>+FEVRIER!A8</f>
        <v>42768</v>
      </c>
      <c r="B58" s="106" t="s">
        <v>27</v>
      </c>
      <c r="C58" s="106" t="s">
        <v>44</v>
      </c>
      <c r="D58" s="107" t="s">
        <v>82</v>
      </c>
      <c r="E58" s="108">
        <f>+FEVRIER!W8</f>
        <v>0</v>
      </c>
      <c r="F58" s="108">
        <f>+FEVRIER!X8</f>
        <v>0</v>
      </c>
      <c r="G58" s="108">
        <f>+FEVRIER!L76</f>
        <v>0</v>
      </c>
      <c r="K58"/>
    </row>
    <row r="59" spans="1:11" ht="15" x14ac:dyDescent="0.25">
      <c r="A59" s="105">
        <f>+FEVRIER!A9</f>
        <v>42769</v>
      </c>
      <c r="B59" s="106" t="s">
        <v>27</v>
      </c>
      <c r="C59" s="106" t="s">
        <v>44</v>
      </c>
      <c r="D59" s="107" t="s">
        <v>82</v>
      </c>
      <c r="E59" s="108">
        <f>+FEVRIER!W9</f>
        <v>0</v>
      </c>
      <c r="F59" s="108">
        <f>+FEVRIER!X9</f>
        <v>0</v>
      </c>
      <c r="G59" s="108">
        <f>+FEVRIER!L77</f>
        <v>0</v>
      </c>
      <c r="K59"/>
    </row>
    <row r="60" spans="1:11" ht="15" x14ac:dyDescent="0.25">
      <c r="A60" s="105">
        <f>+FEVRIER!A10</f>
        <v>42770</v>
      </c>
      <c r="B60" s="106" t="s">
        <v>27</v>
      </c>
      <c r="C60" s="106" t="s">
        <v>44</v>
      </c>
      <c r="D60" s="107" t="s">
        <v>82</v>
      </c>
      <c r="E60" s="108">
        <f>+FEVRIER!W10</f>
        <v>0</v>
      </c>
      <c r="F60" s="108">
        <f>+FEVRIER!X10</f>
        <v>0</v>
      </c>
      <c r="G60" s="108">
        <f>+FEVRIER!L78</f>
        <v>0</v>
      </c>
      <c r="K60"/>
    </row>
    <row r="61" spans="1:11" ht="15" x14ac:dyDescent="0.25">
      <c r="A61" s="105">
        <f>+FEVRIER!A11</f>
        <v>42771</v>
      </c>
      <c r="B61" s="106" t="s">
        <v>27</v>
      </c>
      <c r="C61" s="106" t="s">
        <v>44</v>
      </c>
      <c r="D61" s="107" t="s">
        <v>82</v>
      </c>
      <c r="E61" s="108">
        <f>+FEVRIER!W11</f>
        <v>0</v>
      </c>
      <c r="F61" s="108">
        <f>+FEVRIER!X11</f>
        <v>0</v>
      </c>
      <c r="G61" s="108">
        <f>+FEVRIER!L79</f>
        <v>0</v>
      </c>
      <c r="K61"/>
    </row>
    <row r="62" spans="1:11" ht="15" x14ac:dyDescent="0.25">
      <c r="A62" s="105">
        <f>+FEVRIER!A12</f>
        <v>42772</v>
      </c>
      <c r="B62" s="106" t="s">
        <v>27</v>
      </c>
      <c r="C62" s="106" t="s">
        <v>44</v>
      </c>
      <c r="D62" s="107" t="s">
        <v>82</v>
      </c>
      <c r="E62" s="108">
        <f>+FEVRIER!W12</f>
        <v>0</v>
      </c>
      <c r="F62" s="108">
        <f>+FEVRIER!X12</f>
        <v>0</v>
      </c>
      <c r="G62" s="108">
        <f>+FEVRIER!L80</f>
        <v>0</v>
      </c>
      <c r="K62"/>
    </row>
    <row r="63" spans="1:11" ht="15" x14ac:dyDescent="0.25">
      <c r="A63" s="105">
        <f>+FEVRIER!A13</f>
        <v>42773</v>
      </c>
      <c r="B63" s="106" t="s">
        <v>27</v>
      </c>
      <c r="C63" s="106" t="s">
        <v>44</v>
      </c>
      <c r="D63" s="107" t="s">
        <v>82</v>
      </c>
      <c r="E63" s="108">
        <f>+FEVRIER!W13</f>
        <v>0</v>
      </c>
      <c r="F63" s="108">
        <f>+FEVRIER!X13</f>
        <v>0</v>
      </c>
      <c r="G63" s="108">
        <f>+FEVRIER!L81</f>
        <v>0</v>
      </c>
      <c r="K63"/>
    </row>
    <row r="64" spans="1:11" ht="15" x14ac:dyDescent="0.25">
      <c r="A64" s="105">
        <f>+FEVRIER!A14</f>
        <v>42774</v>
      </c>
      <c r="B64" s="106" t="s">
        <v>27</v>
      </c>
      <c r="C64" s="106" t="s">
        <v>44</v>
      </c>
      <c r="D64" s="107" t="s">
        <v>82</v>
      </c>
      <c r="E64" s="108">
        <f>+FEVRIER!W14</f>
        <v>0</v>
      </c>
      <c r="F64" s="108">
        <f>+FEVRIER!X14</f>
        <v>0</v>
      </c>
      <c r="G64" s="108">
        <f>+FEVRIER!L82</f>
        <v>0</v>
      </c>
      <c r="K64"/>
    </row>
    <row r="65" spans="1:11" ht="15" x14ac:dyDescent="0.25">
      <c r="A65" s="105">
        <f>+FEVRIER!A15</f>
        <v>42775</v>
      </c>
      <c r="B65" s="106" t="s">
        <v>27</v>
      </c>
      <c r="C65" s="106" t="s">
        <v>44</v>
      </c>
      <c r="D65" s="107" t="s">
        <v>82</v>
      </c>
      <c r="E65" s="108">
        <f>+FEVRIER!W15</f>
        <v>0</v>
      </c>
      <c r="F65" s="108">
        <f>+FEVRIER!X15</f>
        <v>0</v>
      </c>
      <c r="G65" s="108">
        <f>+FEVRIER!L83</f>
        <v>0</v>
      </c>
      <c r="K65"/>
    </row>
    <row r="66" spans="1:11" ht="15" x14ac:dyDescent="0.25">
      <c r="A66" s="105">
        <f>+FEVRIER!A16</f>
        <v>42776</v>
      </c>
      <c r="B66" s="106" t="s">
        <v>27</v>
      </c>
      <c r="C66" s="106" t="s">
        <v>44</v>
      </c>
      <c r="D66" s="107" t="s">
        <v>82</v>
      </c>
      <c r="E66" s="108">
        <f>+FEVRIER!W16</f>
        <v>0</v>
      </c>
      <c r="F66" s="108">
        <f>+FEVRIER!X16</f>
        <v>0</v>
      </c>
      <c r="G66" s="108">
        <f>+FEVRIER!L84</f>
        <v>0</v>
      </c>
      <c r="K66"/>
    </row>
    <row r="67" spans="1:11" ht="15" x14ac:dyDescent="0.25">
      <c r="A67" s="105">
        <f>+FEVRIER!A17</f>
        <v>42777</v>
      </c>
      <c r="B67" s="106" t="s">
        <v>27</v>
      </c>
      <c r="C67" s="106" t="s">
        <v>44</v>
      </c>
      <c r="D67" s="107" t="s">
        <v>82</v>
      </c>
      <c r="E67" s="108">
        <f>+FEVRIER!W17</f>
        <v>0</v>
      </c>
      <c r="F67" s="108">
        <f>+FEVRIER!X17</f>
        <v>0</v>
      </c>
      <c r="G67" s="108">
        <f>+FEVRIER!L85</f>
        <v>0</v>
      </c>
      <c r="K67"/>
    </row>
    <row r="68" spans="1:11" ht="15" x14ac:dyDescent="0.25">
      <c r="A68" s="105">
        <f>+FEVRIER!A18</f>
        <v>42778</v>
      </c>
      <c r="B68" s="106" t="s">
        <v>27</v>
      </c>
      <c r="C68" s="106" t="s">
        <v>44</v>
      </c>
      <c r="D68" s="107" t="s">
        <v>82</v>
      </c>
      <c r="E68" s="108">
        <f>+FEVRIER!W18</f>
        <v>0</v>
      </c>
      <c r="F68" s="108">
        <f>+FEVRIER!X18</f>
        <v>0</v>
      </c>
      <c r="G68" s="108">
        <f>+FEVRIER!L86</f>
        <v>0</v>
      </c>
      <c r="K68"/>
    </row>
    <row r="69" spans="1:11" ht="15" x14ac:dyDescent="0.25">
      <c r="A69" s="105">
        <f>+FEVRIER!A19</f>
        <v>42779</v>
      </c>
      <c r="B69" s="106" t="s">
        <v>27</v>
      </c>
      <c r="C69" s="106" t="s">
        <v>44</v>
      </c>
      <c r="D69" s="107" t="s">
        <v>82</v>
      </c>
      <c r="E69" s="108">
        <f>+FEVRIER!W19</f>
        <v>0</v>
      </c>
      <c r="F69" s="108">
        <f>+FEVRIER!X19</f>
        <v>0</v>
      </c>
      <c r="G69" s="108">
        <f>+FEVRIER!L87</f>
        <v>0</v>
      </c>
      <c r="K69"/>
    </row>
    <row r="70" spans="1:11" ht="15" x14ac:dyDescent="0.25">
      <c r="A70" s="105">
        <f>+FEVRIER!A20</f>
        <v>42780</v>
      </c>
      <c r="B70" s="106" t="s">
        <v>27</v>
      </c>
      <c r="C70" s="106" t="s">
        <v>44</v>
      </c>
      <c r="D70" s="107" t="s">
        <v>82</v>
      </c>
      <c r="E70" s="108">
        <f>+FEVRIER!W20</f>
        <v>0</v>
      </c>
      <c r="F70" s="108">
        <f>+FEVRIER!X20</f>
        <v>0</v>
      </c>
      <c r="G70" s="108">
        <f>+FEVRIER!L88</f>
        <v>0</v>
      </c>
      <c r="K70"/>
    </row>
    <row r="71" spans="1:11" ht="15" x14ac:dyDescent="0.25">
      <c r="A71" s="105">
        <f>+FEVRIER!A21</f>
        <v>42781</v>
      </c>
      <c r="B71" s="106" t="s">
        <v>27</v>
      </c>
      <c r="C71" s="106" t="s">
        <v>44</v>
      </c>
      <c r="D71" s="107" t="s">
        <v>82</v>
      </c>
      <c r="E71" s="108">
        <f>+FEVRIER!W21</f>
        <v>0</v>
      </c>
      <c r="F71" s="108">
        <f>+FEVRIER!X21</f>
        <v>0</v>
      </c>
      <c r="G71" s="108">
        <f>+FEVRIER!L89</f>
        <v>0</v>
      </c>
      <c r="K71"/>
    </row>
    <row r="72" spans="1:11" ht="15" x14ac:dyDescent="0.25">
      <c r="A72" s="105">
        <f>+FEVRIER!A22</f>
        <v>42782</v>
      </c>
      <c r="B72" s="106" t="s">
        <v>27</v>
      </c>
      <c r="C72" s="106" t="s">
        <v>44</v>
      </c>
      <c r="D72" s="107" t="s">
        <v>82</v>
      </c>
      <c r="E72" s="108">
        <f>+FEVRIER!W22</f>
        <v>0</v>
      </c>
      <c r="F72" s="108">
        <f>+FEVRIER!X22</f>
        <v>0</v>
      </c>
      <c r="G72" s="108">
        <f>+FEVRIER!L90</f>
        <v>0</v>
      </c>
      <c r="K72"/>
    </row>
    <row r="73" spans="1:11" ht="15" x14ac:dyDescent="0.25">
      <c r="A73" s="105">
        <f>+FEVRIER!A23</f>
        <v>42783</v>
      </c>
      <c r="B73" s="106" t="s">
        <v>27</v>
      </c>
      <c r="C73" s="106" t="s">
        <v>44</v>
      </c>
      <c r="D73" s="107" t="s">
        <v>82</v>
      </c>
      <c r="E73" s="108">
        <f>+FEVRIER!W23</f>
        <v>0</v>
      </c>
      <c r="F73" s="108">
        <f>+FEVRIER!X23</f>
        <v>0</v>
      </c>
      <c r="G73" s="108">
        <f>+FEVRIER!L91</f>
        <v>0</v>
      </c>
      <c r="K73"/>
    </row>
    <row r="74" spans="1:11" ht="15" x14ac:dyDescent="0.25">
      <c r="A74" s="105">
        <f>+FEVRIER!A24</f>
        <v>42784</v>
      </c>
      <c r="B74" s="106" t="s">
        <v>27</v>
      </c>
      <c r="C74" s="106" t="s">
        <v>44</v>
      </c>
      <c r="D74" s="107" t="s">
        <v>82</v>
      </c>
      <c r="E74" s="108">
        <f>+FEVRIER!W24</f>
        <v>0</v>
      </c>
      <c r="F74" s="108">
        <f>+FEVRIER!X24</f>
        <v>0</v>
      </c>
      <c r="G74" s="108">
        <f>+FEVRIER!L92</f>
        <v>0</v>
      </c>
      <c r="K74"/>
    </row>
    <row r="75" spans="1:11" ht="15" x14ac:dyDescent="0.25">
      <c r="A75" s="105">
        <f>+FEVRIER!A25</f>
        <v>42785</v>
      </c>
      <c r="B75" s="106" t="s">
        <v>27</v>
      </c>
      <c r="C75" s="106" t="s">
        <v>44</v>
      </c>
      <c r="D75" s="107" t="s">
        <v>82</v>
      </c>
      <c r="E75" s="108">
        <f>+FEVRIER!W25</f>
        <v>0</v>
      </c>
      <c r="F75" s="108">
        <f>+FEVRIER!X25</f>
        <v>0</v>
      </c>
      <c r="G75" s="108">
        <f>+FEVRIER!L93</f>
        <v>0</v>
      </c>
      <c r="K75"/>
    </row>
    <row r="76" spans="1:11" ht="15" x14ac:dyDescent="0.25">
      <c r="A76" s="105">
        <f>+FEVRIER!A26</f>
        <v>42786</v>
      </c>
      <c r="B76" s="106" t="s">
        <v>27</v>
      </c>
      <c r="C76" s="106" t="s">
        <v>44</v>
      </c>
      <c r="D76" s="107" t="s">
        <v>82</v>
      </c>
      <c r="E76" s="108">
        <f>+FEVRIER!W26</f>
        <v>0</v>
      </c>
      <c r="F76" s="108">
        <f>+FEVRIER!X26</f>
        <v>0</v>
      </c>
      <c r="G76" s="108">
        <f>+FEVRIER!L94</f>
        <v>0</v>
      </c>
      <c r="K76"/>
    </row>
    <row r="77" spans="1:11" ht="15" x14ac:dyDescent="0.25">
      <c r="A77" s="105">
        <f>+FEVRIER!A27</f>
        <v>42787</v>
      </c>
      <c r="B77" s="106" t="s">
        <v>27</v>
      </c>
      <c r="C77" s="106" t="s">
        <v>44</v>
      </c>
      <c r="D77" s="107" t="s">
        <v>82</v>
      </c>
      <c r="E77" s="108">
        <f>+FEVRIER!W27</f>
        <v>0</v>
      </c>
      <c r="F77" s="108">
        <f>+FEVRIER!X27</f>
        <v>0</v>
      </c>
      <c r="G77" s="108">
        <f>+FEVRIER!L95</f>
        <v>0</v>
      </c>
      <c r="K77"/>
    </row>
    <row r="78" spans="1:11" ht="15" x14ac:dyDescent="0.25">
      <c r="A78" s="105">
        <f>+FEVRIER!A28</f>
        <v>42788</v>
      </c>
      <c r="B78" s="106" t="s">
        <v>27</v>
      </c>
      <c r="C78" s="106" t="s">
        <v>44</v>
      </c>
      <c r="D78" s="107" t="s">
        <v>82</v>
      </c>
      <c r="E78" s="108">
        <f>+FEVRIER!W28</f>
        <v>0</v>
      </c>
      <c r="F78" s="108">
        <f>+FEVRIER!X28</f>
        <v>0</v>
      </c>
      <c r="G78" s="108">
        <f>+FEVRIER!L96</f>
        <v>0</v>
      </c>
      <c r="K78"/>
    </row>
    <row r="79" spans="1:11" ht="15" x14ac:dyDescent="0.25">
      <c r="A79" s="105">
        <f>+FEVRIER!A29</f>
        <v>42789</v>
      </c>
      <c r="B79" s="106" t="s">
        <v>27</v>
      </c>
      <c r="C79" s="106" t="s">
        <v>44</v>
      </c>
      <c r="D79" s="107" t="s">
        <v>82</v>
      </c>
      <c r="E79" s="108">
        <f>+FEVRIER!W29</f>
        <v>0</v>
      </c>
      <c r="F79" s="108">
        <f>+FEVRIER!X29</f>
        <v>0</v>
      </c>
      <c r="G79" s="108">
        <f>+FEVRIER!L97</f>
        <v>0</v>
      </c>
      <c r="K79"/>
    </row>
    <row r="80" spans="1:11" ht="15" x14ac:dyDescent="0.25">
      <c r="A80" s="105">
        <f>+FEVRIER!A30</f>
        <v>42790</v>
      </c>
      <c r="B80" s="106" t="s">
        <v>27</v>
      </c>
      <c r="C80" s="106" t="s">
        <v>44</v>
      </c>
      <c r="D80" s="107" t="s">
        <v>82</v>
      </c>
      <c r="E80" s="108">
        <f>+FEVRIER!W30</f>
        <v>0</v>
      </c>
      <c r="F80" s="108">
        <f>+FEVRIER!X30</f>
        <v>0</v>
      </c>
      <c r="G80" s="108">
        <f>+FEVRIER!L98</f>
        <v>0</v>
      </c>
      <c r="K80"/>
    </row>
    <row r="81" spans="1:11" ht="15" x14ac:dyDescent="0.25">
      <c r="A81" s="105">
        <f>+FEVRIER!A31</f>
        <v>42791</v>
      </c>
      <c r="B81" s="106" t="s">
        <v>27</v>
      </c>
      <c r="C81" s="106" t="s">
        <v>44</v>
      </c>
      <c r="D81" s="107" t="s">
        <v>82</v>
      </c>
      <c r="E81" s="108">
        <f>+FEVRIER!W31</f>
        <v>0</v>
      </c>
      <c r="F81" s="108">
        <f>+FEVRIER!X31</f>
        <v>0</v>
      </c>
      <c r="G81" s="108">
        <f>+FEVRIER!L99</f>
        <v>0</v>
      </c>
      <c r="K81"/>
    </row>
    <row r="82" spans="1:11" ht="15" x14ac:dyDescent="0.25">
      <c r="A82" s="105">
        <f>+FEVRIER!A32</f>
        <v>42792</v>
      </c>
      <c r="B82" s="106" t="s">
        <v>27</v>
      </c>
      <c r="C82" s="106" t="s">
        <v>44</v>
      </c>
      <c r="D82" s="107" t="s">
        <v>82</v>
      </c>
      <c r="E82" s="108">
        <f>+FEVRIER!W32</f>
        <v>0</v>
      </c>
      <c r="F82" s="108">
        <f>+FEVRIER!X32</f>
        <v>0</v>
      </c>
      <c r="G82" s="108">
        <f>+FEVRIER!L100</f>
        <v>0</v>
      </c>
      <c r="K82"/>
    </row>
    <row r="83" spans="1:11" ht="15" x14ac:dyDescent="0.25">
      <c r="A83" s="105">
        <f>+FEVRIER!A33</f>
        <v>42793</v>
      </c>
      <c r="B83" s="106" t="s">
        <v>27</v>
      </c>
      <c r="C83" s="106" t="s">
        <v>44</v>
      </c>
      <c r="D83" s="107" t="s">
        <v>82</v>
      </c>
      <c r="E83" s="108">
        <f>+FEVRIER!W33</f>
        <v>0</v>
      </c>
      <c r="F83" s="108">
        <f>+FEVRIER!X33</f>
        <v>0</v>
      </c>
      <c r="G83" s="108">
        <f>+FEVRIER!L101</f>
        <v>0</v>
      </c>
      <c r="K83"/>
    </row>
    <row r="84" spans="1:11" ht="15" x14ac:dyDescent="0.25">
      <c r="A84" s="105">
        <f>+FEVRIER!A34</f>
        <v>42794</v>
      </c>
      <c r="B84" s="106" t="s">
        <v>27</v>
      </c>
      <c r="C84" s="106" t="s">
        <v>44</v>
      </c>
      <c r="D84" s="107" t="s">
        <v>82</v>
      </c>
      <c r="E84" s="108">
        <f>+FEVRIER!W34</f>
        <v>0</v>
      </c>
      <c r="F84" s="108">
        <f>+FEVRIER!X34</f>
        <v>0</v>
      </c>
      <c r="G84" s="108">
        <f>+FEVRIER!L102</f>
        <v>0</v>
      </c>
      <c r="K84"/>
    </row>
    <row r="85" spans="1:11" ht="15" x14ac:dyDescent="0.25">
      <c r="A85" s="105">
        <f>+FEVRIER!A34</f>
        <v>42794</v>
      </c>
      <c r="B85" s="106" t="s">
        <v>27</v>
      </c>
      <c r="C85" s="106" t="s">
        <v>44</v>
      </c>
      <c r="D85" s="107" t="s">
        <v>82</v>
      </c>
      <c r="E85" s="108">
        <f>+FEVRIER!W37</f>
        <v>0</v>
      </c>
      <c r="F85" s="108">
        <f>+FEVRIER!X37</f>
        <v>0</v>
      </c>
      <c r="G85" s="108">
        <f>+FEVRIER!L105</f>
        <v>0</v>
      </c>
      <c r="K85"/>
    </row>
    <row r="86" spans="1:11" ht="15" x14ac:dyDescent="0.25">
      <c r="A86" s="105">
        <f>+FEVRIER!A34</f>
        <v>42794</v>
      </c>
      <c r="B86" s="106" t="s">
        <v>27</v>
      </c>
      <c r="C86" s="106">
        <v>530</v>
      </c>
      <c r="D86" s="107" t="s">
        <v>30</v>
      </c>
      <c r="E86" s="106" t="s">
        <v>30</v>
      </c>
      <c r="F86" s="108">
        <f>IF(SUM(G1:G85)-SUM(F1:F85)&gt;0,SUM(G1:G85)-SUM(F1:F85),0)</f>
        <v>0</v>
      </c>
      <c r="G86" s="108">
        <f>IF(SUM(G1:G85)-SUM(F1:F85)&lt;0,SUM(G1:G85)-SUM(F1:F85),0)</f>
        <v>0</v>
      </c>
      <c r="K86"/>
    </row>
    <row r="87" spans="1:11" ht="15" x14ac:dyDescent="0.25">
      <c r="A87" s="105">
        <f>+FEVRIER!A34</f>
        <v>42794</v>
      </c>
      <c r="B87" s="109" t="s">
        <v>47</v>
      </c>
      <c r="C87" s="99">
        <f>+CARACTERISTIQUES!C4</f>
        <v>70700000</v>
      </c>
      <c r="D87" s="107" t="s">
        <v>82</v>
      </c>
      <c r="E87" s="110" t="s">
        <v>83</v>
      </c>
      <c r="F87" s="99">
        <v>0</v>
      </c>
      <c r="G87" s="111">
        <f>+FEVRIER!G39</f>
        <v>0</v>
      </c>
      <c r="K87"/>
    </row>
    <row r="88" spans="1:11" ht="15" x14ac:dyDescent="0.25">
      <c r="A88" s="105">
        <f>+FEVRIER!A34</f>
        <v>42794</v>
      </c>
      <c r="B88" s="109" t="s">
        <v>47</v>
      </c>
      <c r="C88" s="99">
        <f>+CARACTERISTIQUES!C5</f>
        <v>70700500</v>
      </c>
      <c r="D88" s="107" t="s">
        <v>82</v>
      </c>
      <c r="E88" s="110" t="s">
        <v>84</v>
      </c>
      <c r="F88" s="99">
        <v>0</v>
      </c>
      <c r="G88" s="111">
        <f>+FEVRIER!E39</f>
        <v>0</v>
      </c>
      <c r="K88"/>
    </row>
    <row r="89" spans="1:11" ht="15" x14ac:dyDescent="0.25">
      <c r="A89" s="105">
        <f>+FEVRIER!A34</f>
        <v>42794</v>
      </c>
      <c r="B89" s="109" t="s">
        <v>47</v>
      </c>
      <c r="C89" s="99">
        <f>+CARACTERISTIQUES!C6</f>
        <v>70701000</v>
      </c>
      <c r="D89" s="107" t="s">
        <v>82</v>
      </c>
      <c r="E89" s="110" t="s">
        <v>85</v>
      </c>
      <c r="F89" s="99">
        <v>0</v>
      </c>
      <c r="G89" s="111">
        <f>+FEVRIER!C39</f>
        <v>0</v>
      </c>
      <c r="K89"/>
    </row>
    <row r="90" spans="1:11" ht="15" x14ac:dyDescent="0.25">
      <c r="A90" s="105">
        <f>+FEVRIER!A34</f>
        <v>42794</v>
      </c>
      <c r="B90" s="109" t="s">
        <v>47</v>
      </c>
      <c r="C90" s="99">
        <f>+CARACTERISTIQUES!C7</f>
        <v>70702000</v>
      </c>
      <c r="D90" s="107" t="s">
        <v>82</v>
      </c>
      <c r="E90" s="110" t="s">
        <v>86</v>
      </c>
      <c r="F90" s="99">
        <v>0</v>
      </c>
      <c r="G90" s="111">
        <f>+FEVRIER!B39</f>
        <v>0</v>
      </c>
      <c r="K90"/>
    </row>
    <row r="91" spans="1:11" ht="15" x14ac:dyDescent="0.25">
      <c r="A91" s="105">
        <f>+FEVRIER!A34</f>
        <v>42794</v>
      </c>
      <c r="B91" s="109" t="s">
        <v>47</v>
      </c>
      <c r="C91" s="99">
        <f>+CARACTERISTIQUES!C9</f>
        <v>44571000</v>
      </c>
      <c r="D91" s="107" t="s">
        <v>82</v>
      </c>
      <c r="E91" s="110" t="s">
        <v>87</v>
      </c>
      <c r="F91" s="99">
        <v>0</v>
      </c>
      <c r="G91" s="111">
        <f>+FEVRIER!C40</f>
        <v>0</v>
      </c>
      <c r="K91"/>
    </row>
    <row r="92" spans="1:11" ht="15" x14ac:dyDescent="0.25">
      <c r="A92" s="105">
        <f>+FEVRIER!A34</f>
        <v>42794</v>
      </c>
      <c r="B92" s="109" t="s">
        <v>47</v>
      </c>
      <c r="C92" s="99">
        <f>+CARACTERISTIQUES!C10</f>
        <v>44572000</v>
      </c>
      <c r="D92" s="107" t="s">
        <v>82</v>
      </c>
      <c r="E92" s="110" t="s">
        <v>88</v>
      </c>
      <c r="F92" s="99">
        <v>0</v>
      </c>
      <c r="G92" s="111">
        <f>+FEVRIER!B40</f>
        <v>0</v>
      </c>
      <c r="K92"/>
    </row>
    <row r="93" spans="1:11" ht="15" x14ac:dyDescent="0.25">
      <c r="A93" s="105">
        <f>+FEVRIER!A34</f>
        <v>42794</v>
      </c>
      <c r="B93" s="109" t="s">
        <v>47</v>
      </c>
      <c r="C93" s="99">
        <f>+CARACTERISTIQUES!C11</f>
        <v>44575500</v>
      </c>
      <c r="D93" s="107" t="s">
        <v>82</v>
      </c>
      <c r="E93" s="110" t="s">
        <v>89</v>
      </c>
      <c r="F93" s="99">
        <v>0</v>
      </c>
      <c r="G93" s="111">
        <f>+FEVRIER!E40</f>
        <v>0</v>
      </c>
      <c r="K93"/>
    </row>
    <row r="94" spans="1:11" ht="15" x14ac:dyDescent="0.25">
      <c r="A94" s="105">
        <f>+FEVRIER!A34</f>
        <v>42794</v>
      </c>
      <c r="B94" s="109" t="s">
        <v>47</v>
      </c>
      <c r="C94" s="99" t="str">
        <f>+CARACTERISTIQUES!C13</f>
        <v>0ESPECES</v>
      </c>
      <c r="D94" s="107" t="s">
        <v>82</v>
      </c>
      <c r="E94" s="110" t="s">
        <v>81</v>
      </c>
      <c r="F94" s="111">
        <f>+FEVRIER!L38</f>
        <v>0</v>
      </c>
      <c r="G94" s="99">
        <v>0</v>
      </c>
      <c r="K94"/>
    </row>
    <row r="95" spans="1:11" ht="15" x14ac:dyDescent="0.25">
      <c r="A95" s="105">
        <f>+FEVRIER!A34</f>
        <v>42794</v>
      </c>
      <c r="B95" s="109" t="s">
        <v>47</v>
      </c>
      <c r="C95" s="99" t="str">
        <f>+CARACTERISTIQUES!C14</f>
        <v>0CB</v>
      </c>
      <c r="D95" s="107" t="s">
        <v>82</v>
      </c>
      <c r="E95" s="110" t="s">
        <v>81</v>
      </c>
      <c r="F95" s="111">
        <f>+FEVRIER!J38</f>
        <v>0</v>
      </c>
      <c r="G95" s="99">
        <v>0</v>
      </c>
      <c r="K95"/>
    </row>
    <row r="96" spans="1:11" ht="15" x14ac:dyDescent="0.25">
      <c r="A96" s="105">
        <f>+FEVRIER!A34</f>
        <v>42794</v>
      </c>
      <c r="B96" s="109" t="s">
        <v>47</v>
      </c>
      <c r="C96" s="99" t="str">
        <f>+CARACTERISTIQUES!C15</f>
        <v>0CHEQUES</v>
      </c>
      <c r="D96" s="107" t="s">
        <v>82</v>
      </c>
      <c r="E96" s="110" t="s">
        <v>81</v>
      </c>
      <c r="F96" s="111">
        <f>+FEVRIER!K38</f>
        <v>0</v>
      </c>
      <c r="G96" s="99">
        <v>0</v>
      </c>
      <c r="K96"/>
    </row>
    <row r="97" spans="1:11" ht="15" x14ac:dyDescent="0.25">
      <c r="A97" s="105">
        <f>+FEVRIER!A34</f>
        <v>42794</v>
      </c>
      <c r="B97" s="109" t="s">
        <v>47</v>
      </c>
      <c r="C97" s="99" t="str">
        <f>+CARACTERISTIQUES!C16</f>
        <v>0TR</v>
      </c>
      <c r="D97" s="107" t="s">
        <v>82</v>
      </c>
      <c r="E97" s="110" t="s">
        <v>81</v>
      </c>
      <c r="F97" s="111">
        <f>+FEVRIER!M38</f>
        <v>0</v>
      </c>
      <c r="G97" s="99">
        <v>0</v>
      </c>
      <c r="K97"/>
    </row>
    <row r="98" spans="1:11" ht="15" x14ac:dyDescent="0.25">
      <c r="A98" s="105">
        <f>+FEVRIER!A34</f>
        <v>42794</v>
      </c>
      <c r="B98" s="109" t="s">
        <v>47</v>
      </c>
      <c r="C98" s="99" t="str">
        <f>+CARACTERISTIQUES!C17</f>
        <v>0CV</v>
      </c>
      <c r="D98" s="107" t="s">
        <v>82</v>
      </c>
      <c r="E98" s="110" t="s">
        <v>81</v>
      </c>
      <c r="F98" s="111">
        <f>+FEVRIER!N38</f>
        <v>0</v>
      </c>
      <c r="G98" s="99">
        <v>0</v>
      </c>
      <c r="K98"/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>
    <pageSetUpPr fitToPage="1"/>
  </sheetPr>
  <dimension ref="A1:AB57"/>
  <sheetViews>
    <sheetView zoomScale="90" zoomScaleNormal="90" zoomScalePageLayoutView="90" workbookViewId="0">
      <selection activeCell="H40" sqref="H40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3.2851562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28"/>
      <c r="B1" s="128"/>
      <c r="C1" s="45"/>
      <c r="D1" s="117"/>
      <c r="E1" s="45"/>
      <c r="F1" s="117"/>
      <c r="J1" s="129"/>
      <c r="K1" s="129"/>
    </row>
    <row r="2" spans="1:28" x14ac:dyDescent="0.2">
      <c r="A2" s="33"/>
      <c r="B2" s="32"/>
      <c r="C2" s="32"/>
      <c r="D2" s="32"/>
      <c r="E2" s="32"/>
      <c r="F2" s="32"/>
      <c r="G2" s="32"/>
      <c r="H2" s="32"/>
      <c r="I2" s="32"/>
      <c r="J2" s="34"/>
      <c r="K2" s="32"/>
      <c r="L2" s="32"/>
    </row>
    <row r="3" spans="1:28" x14ac:dyDescent="0.2">
      <c r="A3" s="132"/>
      <c r="B3" s="132"/>
      <c r="C3" s="132" t="s">
        <v>25</v>
      </c>
      <c r="D3" s="132"/>
      <c r="E3" s="132"/>
      <c r="F3" s="118"/>
      <c r="G3" s="32"/>
      <c r="H3" s="32"/>
      <c r="I3" s="32"/>
      <c r="J3" s="130" t="s">
        <v>33</v>
      </c>
      <c r="K3" s="130"/>
      <c r="L3" s="32"/>
    </row>
    <row r="4" spans="1:28" ht="22.5" x14ac:dyDescent="0.2">
      <c r="A4" s="47"/>
      <c r="J4" s="48"/>
      <c r="AA4" s="77" t="s">
        <v>0</v>
      </c>
      <c r="AB4" s="77" t="s">
        <v>1</v>
      </c>
    </row>
    <row r="5" spans="1:28" ht="23.1" customHeight="1" x14ac:dyDescent="0.2">
      <c r="A5" s="32"/>
      <c r="B5" s="131" t="s">
        <v>2</v>
      </c>
      <c r="C5" s="131"/>
      <c r="D5" s="131"/>
      <c r="E5" s="131"/>
      <c r="F5" s="131"/>
      <c r="G5" s="131"/>
      <c r="H5" s="131"/>
      <c r="I5" s="67"/>
      <c r="J5" s="133" t="s">
        <v>3</v>
      </c>
      <c r="K5" s="133"/>
      <c r="L5" s="133"/>
      <c r="M5" s="133"/>
      <c r="N5" s="133"/>
      <c r="O5" s="68"/>
      <c r="P5" s="69"/>
      <c r="Q5" s="120" t="s">
        <v>4</v>
      </c>
      <c r="R5" s="120"/>
      <c r="S5" s="120"/>
      <c r="T5" s="120"/>
      <c r="U5" s="120"/>
      <c r="V5" s="69"/>
      <c r="W5" s="121" t="s">
        <v>5</v>
      </c>
      <c r="X5" s="122"/>
      <c r="Y5" s="69"/>
      <c r="Z5" s="123" t="s">
        <v>6</v>
      </c>
      <c r="AA5" s="78" t="s">
        <v>7</v>
      </c>
      <c r="AB5" s="78" t="s">
        <v>7</v>
      </c>
    </row>
    <row r="6" spans="1:28" ht="28.35" customHeight="1" x14ac:dyDescent="0.2">
      <c r="A6" s="70" t="s">
        <v>8</v>
      </c>
      <c r="B6" s="71">
        <v>0.2</v>
      </c>
      <c r="C6" s="71">
        <v>0.1</v>
      </c>
      <c r="D6" s="71">
        <v>8.5000000000000006E-2</v>
      </c>
      <c r="E6" s="71">
        <v>5.5E-2</v>
      </c>
      <c r="F6" s="71">
        <v>2.1000000000000001E-2</v>
      </c>
      <c r="G6" s="89" t="s">
        <v>24</v>
      </c>
      <c r="H6" s="71" t="s">
        <v>9</v>
      </c>
      <c r="I6" s="73"/>
      <c r="J6" s="71" t="s">
        <v>10</v>
      </c>
      <c r="K6" s="71" t="s">
        <v>11</v>
      </c>
      <c r="L6" s="71" t="s">
        <v>12</v>
      </c>
      <c r="M6" s="71" t="s">
        <v>13</v>
      </c>
      <c r="N6" s="71" t="s">
        <v>14</v>
      </c>
      <c r="O6" s="71" t="s">
        <v>9</v>
      </c>
      <c r="P6" s="74"/>
      <c r="Q6" s="75" t="s">
        <v>15</v>
      </c>
      <c r="R6" s="75" t="s">
        <v>16</v>
      </c>
      <c r="S6" s="75" t="s">
        <v>17</v>
      </c>
      <c r="T6" s="75" t="s">
        <v>18</v>
      </c>
      <c r="U6" s="75" t="s">
        <v>9</v>
      </c>
      <c r="V6" s="74"/>
      <c r="W6" s="76" t="s">
        <v>26</v>
      </c>
      <c r="X6" s="76" t="s">
        <v>19</v>
      </c>
      <c r="Y6" s="74"/>
      <c r="Z6" s="123"/>
      <c r="AA6" s="44">
        <f>FEVRIER!AA34</f>
        <v>0</v>
      </c>
      <c r="AB6" s="44">
        <f>FEVRIER!AB34</f>
        <v>0</v>
      </c>
    </row>
    <row r="7" spans="1:28" x14ac:dyDescent="0.2">
      <c r="A7" s="79">
        <f>+FEVRIER!A34+1</f>
        <v>42795</v>
      </c>
      <c r="B7" s="7"/>
      <c r="C7" s="7"/>
      <c r="D7" s="7"/>
      <c r="E7" s="7"/>
      <c r="F7" s="7"/>
      <c r="G7" s="7"/>
      <c r="H7" s="85">
        <f t="shared" ref="H7:H37" si="0">SUM(B7:G7)</f>
        <v>0</v>
      </c>
      <c r="I7" s="49"/>
      <c r="J7" s="9"/>
      <c r="K7" s="9"/>
      <c r="L7" s="9"/>
      <c r="M7" s="9"/>
      <c r="N7" s="9"/>
      <c r="O7" s="39">
        <f t="shared" ref="O7:O37" si="1">SUM(J7:N7)</f>
        <v>0</v>
      </c>
      <c r="P7" s="50"/>
      <c r="Q7" s="9"/>
      <c r="R7" s="9"/>
      <c r="S7" s="9"/>
      <c r="T7" s="9"/>
      <c r="U7" s="37">
        <f t="shared" ref="U7:U37" si="2">SUM(Q7:T7)</f>
        <v>0</v>
      </c>
      <c r="V7" s="50"/>
      <c r="W7" s="9"/>
      <c r="X7" s="9"/>
      <c r="Y7" s="50"/>
      <c r="Z7" s="37">
        <f t="shared" ref="Z7:Z38" si="3">(O7-U7-X7)</f>
        <v>0</v>
      </c>
      <c r="AA7" s="37">
        <f t="shared" ref="AA7:AA37" si="4">(AA6+L7-S7-X7)</f>
        <v>0</v>
      </c>
      <c r="AB7" s="37">
        <f t="shared" ref="AB7:AB37" si="5">AB6+O7-U7-X7</f>
        <v>0</v>
      </c>
    </row>
    <row r="8" spans="1:28" x14ac:dyDescent="0.2">
      <c r="A8" s="79">
        <f>+A7+1</f>
        <v>42796</v>
      </c>
      <c r="B8" s="7"/>
      <c r="C8" s="7"/>
      <c r="D8" s="7"/>
      <c r="E8" s="7"/>
      <c r="F8" s="7"/>
      <c r="G8" s="7"/>
      <c r="H8" s="85">
        <f t="shared" si="0"/>
        <v>0</v>
      </c>
      <c r="I8" s="49"/>
      <c r="J8" s="9"/>
      <c r="K8" s="9"/>
      <c r="L8" s="9"/>
      <c r="M8" s="9"/>
      <c r="N8" s="9"/>
      <c r="O8" s="39">
        <f t="shared" si="1"/>
        <v>0</v>
      </c>
      <c r="P8" s="50"/>
      <c r="Q8" s="9"/>
      <c r="R8" s="9"/>
      <c r="S8" s="9"/>
      <c r="T8" s="9"/>
      <c r="U8" s="37">
        <f t="shared" si="2"/>
        <v>0</v>
      </c>
      <c r="V8" s="50"/>
      <c r="W8" s="9"/>
      <c r="X8" s="9"/>
      <c r="Y8" s="50"/>
      <c r="Z8" s="37">
        <f t="shared" si="3"/>
        <v>0</v>
      </c>
      <c r="AA8" s="37">
        <f t="shared" si="4"/>
        <v>0</v>
      </c>
      <c r="AB8" s="37">
        <f t="shared" si="5"/>
        <v>0</v>
      </c>
    </row>
    <row r="9" spans="1:28" x14ac:dyDescent="0.2">
      <c r="A9" s="79">
        <f t="shared" ref="A9:A37" si="6">+A8+1</f>
        <v>42797</v>
      </c>
      <c r="B9" s="7"/>
      <c r="C9" s="7"/>
      <c r="D9" s="7"/>
      <c r="E9" s="7"/>
      <c r="F9" s="7"/>
      <c r="G9" s="7"/>
      <c r="H9" s="85">
        <f t="shared" si="0"/>
        <v>0</v>
      </c>
      <c r="I9" s="49"/>
      <c r="J9" s="9"/>
      <c r="K9" s="9"/>
      <c r="L9" s="9"/>
      <c r="M9" s="9"/>
      <c r="N9" s="9"/>
      <c r="O9" s="39">
        <f t="shared" si="1"/>
        <v>0</v>
      </c>
      <c r="P9" s="50"/>
      <c r="Q9" s="9"/>
      <c r="R9" s="9"/>
      <c r="S9" s="9"/>
      <c r="T9" s="9"/>
      <c r="U9" s="37">
        <f t="shared" si="2"/>
        <v>0</v>
      </c>
      <c r="V9" s="50"/>
      <c r="W9" s="9"/>
      <c r="X9" s="9"/>
      <c r="Y9" s="50"/>
      <c r="Z9" s="37">
        <f t="shared" si="3"/>
        <v>0</v>
      </c>
      <c r="AA9" s="37">
        <f t="shared" si="4"/>
        <v>0</v>
      </c>
      <c r="AB9" s="37">
        <f t="shared" si="5"/>
        <v>0</v>
      </c>
    </row>
    <row r="10" spans="1:28" x14ac:dyDescent="0.2">
      <c r="A10" s="79">
        <f t="shared" si="6"/>
        <v>42798</v>
      </c>
      <c r="B10" s="7"/>
      <c r="C10" s="7"/>
      <c r="D10" s="7"/>
      <c r="E10" s="7"/>
      <c r="F10" s="7"/>
      <c r="G10" s="7"/>
      <c r="H10" s="85">
        <f t="shared" si="0"/>
        <v>0</v>
      </c>
      <c r="I10" s="49"/>
      <c r="J10" s="9"/>
      <c r="K10" s="9"/>
      <c r="L10" s="9"/>
      <c r="M10" s="9"/>
      <c r="N10" s="9"/>
      <c r="O10" s="39">
        <f t="shared" si="1"/>
        <v>0</v>
      </c>
      <c r="P10" s="50"/>
      <c r="Q10" s="9"/>
      <c r="R10" s="9"/>
      <c r="S10" s="9"/>
      <c r="T10" s="9"/>
      <c r="U10" s="37">
        <f t="shared" si="2"/>
        <v>0</v>
      </c>
      <c r="V10" s="50"/>
      <c r="W10" s="9"/>
      <c r="X10" s="9"/>
      <c r="Y10" s="50"/>
      <c r="Z10" s="37">
        <f t="shared" si="3"/>
        <v>0</v>
      </c>
      <c r="AA10" s="37">
        <f t="shared" si="4"/>
        <v>0</v>
      </c>
      <c r="AB10" s="37">
        <f t="shared" si="5"/>
        <v>0</v>
      </c>
    </row>
    <row r="11" spans="1:28" x14ac:dyDescent="0.2">
      <c r="A11" s="79">
        <f t="shared" si="6"/>
        <v>42799</v>
      </c>
      <c r="B11" s="7"/>
      <c r="C11" s="7"/>
      <c r="D11" s="7"/>
      <c r="E11" s="7"/>
      <c r="F11" s="7"/>
      <c r="G11" s="7"/>
      <c r="H11" s="85">
        <f t="shared" si="0"/>
        <v>0</v>
      </c>
      <c r="I11" s="49"/>
      <c r="J11" s="7"/>
      <c r="K11" s="7"/>
      <c r="L11" s="7"/>
      <c r="M11" s="7"/>
      <c r="N11" s="7"/>
      <c r="O11" s="39">
        <f t="shared" si="1"/>
        <v>0</v>
      </c>
      <c r="P11" s="50"/>
      <c r="Q11" s="7"/>
      <c r="R11" s="7"/>
      <c r="S11" s="7"/>
      <c r="T11" s="9"/>
      <c r="U11" s="37">
        <f t="shared" si="2"/>
        <v>0</v>
      </c>
      <c r="V11" s="50"/>
      <c r="W11" s="9"/>
      <c r="X11" s="9"/>
      <c r="Y11" s="50"/>
      <c r="Z11" s="37">
        <f t="shared" si="3"/>
        <v>0</v>
      </c>
      <c r="AA11" s="37">
        <f t="shared" si="4"/>
        <v>0</v>
      </c>
      <c r="AB11" s="37">
        <f t="shared" si="5"/>
        <v>0</v>
      </c>
    </row>
    <row r="12" spans="1:28" x14ac:dyDescent="0.2">
      <c r="A12" s="79">
        <f t="shared" si="6"/>
        <v>42800</v>
      </c>
      <c r="B12" s="7"/>
      <c r="C12" s="7"/>
      <c r="D12" s="7"/>
      <c r="E12" s="7"/>
      <c r="F12" s="7"/>
      <c r="G12" s="7"/>
      <c r="H12" s="85">
        <f t="shared" si="0"/>
        <v>0</v>
      </c>
      <c r="I12" s="49"/>
      <c r="J12" s="9"/>
      <c r="K12" s="9"/>
      <c r="L12" s="9"/>
      <c r="M12" s="9"/>
      <c r="N12" s="9"/>
      <c r="O12" s="39">
        <f t="shared" si="1"/>
        <v>0</v>
      </c>
      <c r="P12" s="50"/>
      <c r="Q12" s="9"/>
      <c r="R12" s="9"/>
      <c r="S12" s="9"/>
      <c r="T12" s="9"/>
      <c r="U12" s="37">
        <f t="shared" si="2"/>
        <v>0</v>
      </c>
      <c r="V12" s="50"/>
      <c r="W12" s="9"/>
      <c r="X12" s="9"/>
      <c r="Y12" s="50"/>
      <c r="Z12" s="37">
        <f t="shared" si="3"/>
        <v>0</v>
      </c>
      <c r="AA12" s="37">
        <f t="shared" si="4"/>
        <v>0</v>
      </c>
      <c r="AB12" s="37">
        <f t="shared" si="5"/>
        <v>0</v>
      </c>
    </row>
    <row r="13" spans="1:28" x14ac:dyDescent="0.2">
      <c r="A13" s="79">
        <f t="shared" si="6"/>
        <v>42801</v>
      </c>
      <c r="B13" s="7"/>
      <c r="C13" s="7"/>
      <c r="D13" s="7"/>
      <c r="E13" s="7"/>
      <c r="F13" s="7"/>
      <c r="G13" s="7"/>
      <c r="H13" s="85">
        <f t="shared" si="0"/>
        <v>0</v>
      </c>
      <c r="I13" s="49"/>
      <c r="J13" s="9"/>
      <c r="K13" s="9"/>
      <c r="L13" s="9"/>
      <c r="M13" s="9"/>
      <c r="N13" s="9"/>
      <c r="O13" s="39">
        <f t="shared" si="1"/>
        <v>0</v>
      </c>
      <c r="P13" s="50"/>
      <c r="Q13" s="12"/>
      <c r="R13" s="12"/>
      <c r="S13" s="9"/>
      <c r="T13" s="9"/>
      <c r="U13" s="37">
        <f t="shared" si="2"/>
        <v>0</v>
      </c>
      <c r="V13" s="50"/>
      <c r="W13" s="9"/>
      <c r="X13" s="9"/>
      <c r="Y13" s="50"/>
      <c r="Z13" s="37">
        <f t="shared" si="3"/>
        <v>0</v>
      </c>
      <c r="AA13" s="37">
        <f t="shared" si="4"/>
        <v>0</v>
      </c>
      <c r="AB13" s="37">
        <f t="shared" si="5"/>
        <v>0</v>
      </c>
    </row>
    <row r="14" spans="1:28" x14ac:dyDescent="0.2">
      <c r="A14" s="79">
        <f t="shared" si="6"/>
        <v>42802</v>
      </c>
      <c r="B14" s="7"/>
      <c r="C14" s="7"/>
      <c r="D14" s="7"/>
      <c r="E14" s="7"/>
      <c r="F14" s="7"/>
      <c r="G14" s="7"/>
      <c r="H14" s="85">
        <f t="shared" si="0"/>
        <v>0</v>
      </c>
      <c r="I14" s="49"/>
      <c r="J14" s="9"/>
      <c r="K14" s="9"/>
      <c r="L14" s="9"/>
      <c r="M14" s="9"/>
      <c r="N14" s="9"/>
      <c r="O14" s="39">
        <f t="shared" si="1"/>
        <v>0</v>
      </c>
      <c r="P14" s="50"/>
      <c r="Q14" s="9"/>
      <c r="R14" s="9"/>
      <c r="S14" s="9"/>
      <c r="T14" s="9"/>
      <c r="U14" s="37">
        <f t="shared" si="2"/>
        <v>0</v>
      </c>
      <c r="V14" s="50"/>
      <c r="W14" s="9"/>
      <c r="X14" s="9"/>
      <c r="Y14" s="50"/>
      <c r="Z14" s="37">
        <f t="shared" si="3"/>
        <v>0</v>
      </c>
      <c r="AA14" s="37">
        <f t="shared" si="4"/>
        <v>0</v>
      </c>
      <c r="AB14" s="37">
        <f t="shared" si="5"/>
        <v>0</v>
      </c>
    </row>
    <row r="15" spans="1:28" x14ac:dyDescent="0.2">
      <c r="A15" s="79">
        <f t="shared" si="6"/>
        <v>42803</v>
      </c>
      <c r="B15" s="7"/>
      <c r="C15" s="7"/>
      <c r="D15" s="7"/>
      <c r="E15" s="7"/>
      <c r="F15" s="7"/>
      <c r="G15" s="7"/>
      <c r="H15" s="85">
        <f t="shared" si="0"/>
        <v>0</v>
      </c>
      <c r="I15" s="49"/>
      <c r="J15" s="9"/>
      <c r="K15" s="9"/>
      <c r="L15" s="9"/>
      <c r="M15" s="9"/>
      <c r="N15" s="9"/>
      <c r="O15" s="39">
        <f t="shared" si="1"/>
        <v>0</v>
      </c>
      <c r="P15" s="50"/>
      <c r="Q15" s="9"/>
      <c r="R15" s="9"/>
      <c r="S15" s="9"/>
      <c r="T15" s="9"/>
      <c r="U15" s="37">
        <f t="shared" si="2"/>
        <v>0</v>
      </c>
      <c r="V15" s="50"/>
      <c r="W15" s="9"/>
      <c r="X15" s="9"/>
      <c r="Y15" s="50"/>
      <c r="Z15" s="37">
        <f t="shared" si="3"/>
        <v>0</v>
      </c>
      <c r="AA15" s="37">
        <f t="shared" si="4"/>
        <v>0</v>
      </c>
      <c r="AB15" s="37">
        <f t="shared" si="5"/>
        <v>0</v>
      </c>
    </row>
    <row r="16" spans="1:28" x14ac:dyDescent="0.2">
      <c r="A16" s="79">
        <f t="shared" si="6"/>
        <v>42804</v>
      </c>
      <c r="B16" s="7"/>
      <c r="C16" s="7"/>
      <c r="D16" s="7"/>
      <c r="E16" s="7"/>
      <c r="F16" s="7"/>
      <c r="G16" s="7"/>
      <c r="H16" s="85">
        <f t="shared" si="0"/>
        <v>0</v>
      </c>
      <c r="I16" s="49"/>
      <c r="J16" s="9"/>
      <c r="K16" s="9"/>
      <c r="L16" s="9"/>
      <c r="M16" s="9"/>
      <c r="N16" s="9"/>
      <c r="O16" s="39">
        <f t="shared" si="1"/>
        <v>0</v>
      </c>
      <c r="P16" s="50"/>
      <c r="Q16" s="9"/>
      <c r="R16" s="9"/>
      <c r="S16" s="9"/>
      <c r="T16" s="9"/>
      <c r="U16" s="37">
        <f t="shared" si="2"/>
        <v>0</v>
      </c>
      <c r="V16" s="50"/>
      <c r="W16" s="9"/>
      <c r="X16" s="9"/>
      <c r="Y16" s="50"/>
      <c r="Z16" s="37">
        <f t="shared" si="3"/>
        <v>0</v>
      </c>
      <c r="AA16" s="37">
        <f t="shared" si="4"/>
        <v>0</v>
      </c>
      <c r="AB16" s="37">
        <f t="shared" si="5"/>
        <v>0</v>
      </c>
    </row>
    <row r="17" spans="1:28" x14ac:dyDescent="0.2">
      <c r="A17" s="79">
        <f t="shared" si="6"/>
        <v>42805</v>
      </c>
      <c r="B17" s="7"/>
      <c r="C17" s="7"/>
      <c r="D17" s="7"/>
      <c r="E17" s="7"/>
      <c r="F17" s="7"/>
      <c r="G17" s="7"/>
      <c r="H17" s="85">
        <f t="shared" si="0"/>
        <v>0</v>
      </c>
      <c r="I17" s="49"/>
      <c r="J17" s="9"/>
      <c r="K17" s="9"/>
      <c r="L17" s="9"/>
      <c r="M17" s="9"/>
      <c r="N17" s="9"/>
      <c r="O17" s="39">
        <f t="shared" si="1"/>
        <v>0</v>
      </c>
      <c r="P17" s="50"/>
      <c r="Q17" s="9"/>
      <c r="R17" s="9"/>
      <c r="S17" s="9"/>
      <c r="T17" s="9"/>
      <c r="U17" s="37">
        <f t="shared" si="2"/>
        <v>0</v>
      </c>
      <c r="V17" s="50"/>
      <c r="W17" s="9"/>
      <c r="X17" s="9"/>
      <c r="Y17" s="50"/>
      <c r="Z17" s="37">
        <f t="shared" si="3"/>
        <v>0</v>
      </c>
      <c r="AA17" s="37">
        <f t="shared" si="4"/>
        <v>0</v>
      </c>
      <c r="AB17" s="37">
        <f t="shared" si="5"/>
        <v>0</v>
      </c>
    </row>
    <row r="18" spans="1:28" x14ac:dyDescent="0.2">
      <c r="A18" s="79">
        <f t="shared" si="6"/>
        <v>42806</v>
      </c>
      <c r="B18" s="7"/>
      <c r="C18" s="7"/>
      <c r="D18" s="7"/>
      <c r="E18" s="7"/>
      <c r="F18" s="7"/>
      <c r="G18" s="7"/>
      <c r="H18" s="85">
        <f t="shared" si="0"/>
        <v>0</v>
      </c>
      <c r="I18" s="49"/>
      <c r="J18" s="7"/>
      <c r="K18" s="7"/>
      <c r="L18" s="7"/>
      <c r="M18" s="7"/>
      <c r="N18" s="7"/>
      <c r="O18" s="39">
        <f t="shared" si="1"/>
        <v>0</v>
      </c>
      <c r="P18" s="50"/>
      <c r="Q18" s="7"/>
      <c r="R18" s="7"/>
      <c r="S18" s="7"/>
      <c r="T18" s="9"/>
      <c r="U18" s="37">
        <f t="shared" si="2"/>
        <v>0</v>
      </c>
      <c r="V18" s="50"/>
      <c r="W18" s="9"/>
      <c r="X18" s="9"/>
      <c r="Y18" s="50"/>
      <c r="Z18" s="37">
        <f t="shared" si="3"/>
        <v>0</v>
      </c>
      <c r="AA18" s="37">
        <f t="shared" si="4"/>
        <v>0</v>
      </c>
      <c r="AB18" s="37">
        <f t="shared" si="5"/>
        <v>0</v>
      </c>
    </row>
    <row r="19" spans="1:28" x14ac:dyDescent="0.2">
      <c r="A19" s="79">
        <f t="shared" si="6"/>
        <v>42807</v>
      </c>
      <c r="B19" s="7"/>
      <c r="C19" s="7"/>
      <c r="D19" s="7"/>
      <c r="E19" s="7"/>
      <c r="F19" s="7"/>
      <c r="G19" s="7"/>
      <c r="H19" s="85">
        <f t="shared" si="0"/>
        <v>0</v>
      </c>
      <c r="I19" s="49"/>
      <c r="J19" s="9"/>
      <c r="K19" s="9"/>
      <c r="L19" s="9"/>
      <c r="M19" s="9"/>
      <c r="N19" s="9"/>
      <c r="O19" s="39">
        <f t="shared" si="1"/>
        <v>0</v>
      </c>
      <c r="P19" s="50"/>
      <c r="Q19" s="9"/>
      <c r="R19" s="9"/>
      <c r="S19" s="9"/>
      <c r="T19" s="9"/>
      <c r="U19" s="37">
        <f t="shared" si="2"/>
        <v>0</v>
      </c>
      <c r="V19" s="50"/>
      <c r="W19" s="9"/>
      <c r="X19" s="9"/>
      <c r="Y19" s="50"/>
      <c r="Z19" s="37">
        <f t="shared" si="3"/>
        <v>0</v>
      </c>
      <c r="AA19" s="37">
        <f t="shared" si="4"/>
        <v>0</v>
      </c>
      <c r="AB19" s="37">
        <f t="shared" si="5"/>
        <v>0</v>
      </c>
    </row>
    <row r="20" spans="1:28" x14ac:dyDescent="0.2">
      <c r="A20" s="79">
        <f t="shared" si="6"/>
        <v>42808</v>
      </c>
      <c r="B20" s="7"/>
      <c r="C20" s="7"/>
      <c r="D20" s="7"/>
      <c r="E20" s="7"/>
      <c r="F20" s="7"/>
      <c r="G20" s="7"/>
      <c r="H20" s="85">
        <f t="shared" si="0"/>
        <v>0</v>
      </c>
      <c r="I20" s="49"/>
      <c r="J20" s="9"/>
      <c r="K20" s="9"/>
      <c r="L20" s="9"/>
      <c r="M20" s="9"/>
      <c r="N20" s="9"/>
      <c r="O20" s="39">
        <f t="shared" si="1"/>
        <v>0</v>
      </c>
      <c r="P20" s="50"/>
      <c r="Q20" s="12"/>
      <c r="R20" s="12"/>
      <c r="S20" s="9"/>
      <c r="T20" s="9"/>
      <c r="U20" s="37">
        <f t="shared" si="2"/>
        <v>0</v>
      </c>
      <c r="V20" s="50"/>
      <c r="W20" s="9"/>
      <c r="X20" s="9"/>
      <c r="Y20" s="50"/>
      <c r="Z20" s="37">
        <f t="shared" si="3"/>
        <v>0</v>
      </c>
      <c r="AA20" s="37">
        <f t="shared" si="4"/>
        <v>0</v>
      </c>
      <c r="AB20" s="37">
        <f t="shared" si="5"/>
        <v>0</v>
      </c>
    </row>
    <row r="21" spans="1:28" x14ac:dyDescent="0.2">
      <c r="A21" s="79">
        <f t="shared" si="6"/>
        <v>42809</v>
      </c>
      <c r="B21" s="7"/>
      <c r="C21" s="7"/>
      <c r="D21" s="7"/>
      <c r="E21" s="7"/>
      <c r="F21" s="7"/>
      <c r="G21" s="7"/>
      <c r="H21" s="85">
        <f t="shared" si="0"/>
        <v>0</v>
      </c>
      <c r="I21" s="49"/>
      <c r="J21" s="9"/>
      <c r="K21" s="9"/>
      <c r="L21" s="9"/>
      <c r="M21" s="9"/>
      <c r="N21" s="9"/>
      <c r="O21" s="39">
        <f t="shared" si="1"/>
        <v>0</v>
      </c>
      <c r="P21" s="50"/>
      <c r="Q21" s="9"/>
      <c r="R21" s="9"/>
      <c r="S21" s="9"/>
      <c r="T21" s="9"/>
      <c r="U21" s="37">
        <f t="shared" si="2"/>
        <v>0</v>
      </c>
      <c r="V21" s="50"/>
      <c r="W21" s="9"/>
      <c r="X21" s="9"/>
      <c r="Y21" s="50"/>
      <c r="Z21" s="37">
        <f t="shared" si="3"/>
        <v>0</v>
      </c>
      <c r="AA21" s="37">
        <f t="shared" si="4"/>
        <v>0</v>
      </c>
      <c r="AB21" s="37">
        <f t="shared" si="5"/>
        <v>0</v>
      </c>
    </row>
    <row r="22" spans="1:28" x14ac:dyDescent="0.2">
      <c r="A22" s="79">
        <f t="shared" si="6"/>
        <v>42810</v>
      </c>
      <c r="B22" s="7"/>
      <c r="C22" s="7"/>
      <c r="D22" s="7"/>
      <c r="E22" s="7"/>
      <c r="F22" s="7"/>
      <c r="G22" s="7"/>
      <c r="H22" s="85">
        <f t="shared" si="0"/>
        <v>0</v>
      </c>
      <c r="I22" s="49"/>
      <c r="J22" s="9"/>
      <c r="K22" s="9"/>
      <c r="L22" s="9"/>
      <c r="M22" s="9"/>
      <c r="N22" s="9"/>
      <c r="O22" s="39">
        <f t="shared" si="1"/>
        <v>0</v>
      </c>
      <c r="P22" s="50"/>
      <c r="Q22" s="9"/>
      <c r="R22" s="9"/>
      <c r="S22" s="9"/>
      <c r="T22" s="9"/>
      <c r="U22" s="37">
        <f t="shared" si="2"/>
        <v>0</v>
      </c>
      <c r="V22" s="50"/>
      <c r="W22" s="9"/>
      <c r="X22" s="9"/>
      <c r="Y22" s="50"/>
      <c r="Z22" s="37">
        <f t="shared" si="3"/>
        <v>0</v>
      </c>
      <c r="AA22" s="37">
        <f t="shared" si="4"/>
        <v>0</v>
      </c>
      <c r="AB22" s="37">
        <f t="shared" si="5"/>
        <v>0</v>
      </c>
    </row>
    <row r="23" spans="1:28" x14ac:dyDescent="0.2">
      <c r="A23" s="79">
        <f t="shared" si="6"/>
        <v>42811</v>
      </c>
      <c r="B23" s="7"/>
      <c r="C23" s="7"/>
      <c r="D23" s="7"/>
      <c r="E23" s="7"/>
      <c r="F23" s="7"/>
      <c r="G23" s="7"/>
      <c r="H23" s="85">
        <f t="shared" si="0"/>
        <v>0</v>
      </c>
      <c r="I23" s="49"/>
      <c r="J23" s="9"/>
      <c r="K23" s="9"/>
      <c r="L23" s="9"/>
      <c r="M23" s="9"/>
      <c r="N23" s="9"/>
      <c r="O23" s="39">
        <f t="shared" si="1"/>
        <v>0</v>
      </c>
      <c r="P23" s="50"/>
      <c r="Q23" s="9"/>
      <c r="R23" s="9"/>
      <c r="S23" s="7"/>
      <c r="T23" s="9"/>
      <c r="U23" s="37">
        <f t="shared" si="2"/>
        <v>0</v>
      </c>
      <c r="V23" s="50"/>
      <c r="W23" s="9"/>
      <c r="X23" s="9"/>
      <c r="Y23" s="50"/>
      <c r="Z23" s="37">
        <f t="shared" si="3"/>
        <v>0</v>
      </c>
      <c r="AA23" s="37">
        <f t="shared" si="4"/>
        <v>0</v>
      </c>
      <c r="AB23" s="37">
        <f t="shared" si="5"/>
        <v>0</v>
      </c>
    </row>
    <row r="24" spans="1:28" x14ac:dyDescent="0.2">
      <c r="A24" s="79">
        <f t="shared" si="6"/>
        <v>42812</v>
      </c>
      <c r="B24" s="7"/>
      <c r="C24" s="7"/>
      <c r="D24" s="7"/>
      <c r="E24" s="7"/>
      <c r="F24" s="7"/>
      <c r="G24" s="7"/>
      <c r="H24" s="85">
        <f t="shared" si="0"/>
        <v>0</v>
      </c>
      <c r="I24" s="49"/>
      <c r="J24" s="9"/>
      <c r="K24" s="9"/>
      <c r="L24" s="9"/>
      <c r="M24" s="9"/>
      <c r="N24" s="9"/>
      <c r="O24" s="39">
        <f t="shared" si="1"/>
        <v>0</v>
      </c>
      <c r="P24" s="50"/>
      <c r="Q24" s="9"/>
      <c r="R24" s="9"/>
      <c r="S24" s="9"/>
      <c r="T24" s="9"/>
      <c r="U24" s="37">
        <f t="shared" si="2"/>
        <v>0</v>
      </c>
      <c r="V24" s="50"/>
      <c r="W24" s="9"/>
      <c r="X24" s="9"/>
      <c r="Y24" s="50"/>
      <c r="Z24" s="37">
        <f t="shared" si="3"/>
        <v>0</v>
      </c>
      <c r="AA24" s="37">
        <f t="shared" si="4"/>
        <v>0</v>
      </c>
      <c r="AB24" s="37">
        <f t="shared" si="5"/>
        <v>0</v>
      </c>
    </row>
    <row r="25" spans="1:28" x14ac:dyDescent="0.2">
      <c r="A25" s="79">
        <f t="shared" si="6"/>
        <v>42813</v>
      </c>
      <c r="B25" s="7"/>
      <c r="C25" s="7"/>
      <c r="D25" s="7"/>
      <c r="E25" s="7"/>
      <c r="F25" s="7"/>
      <c r="G25" s="7"/>
      <c r="H25" s="85">
        <f t="shared" si="0"/>
        <v>0</v>
      </c>
      <c r="I25" s="49"/>
      <c r="J25" s="7"/>
      <c r="K25" s="7"/>
      <c r="L25" s="7"/>
      <c r="M25" s="7"/>
      <c r="N25" s="7"/>
      <c r="O25" s="39">
        <f t="shared" si="1"/>
        <v>0</v>
      </c>
      <c r="P25" s="50"/>
      <c r="Q25" s="7"/>
      <c r="R25" s="7"/>
      <c r="S25" s="7"/>
      <c r="T25" s="9"/>
      <c r="U25" s="37">
        <f t="shared" si="2"/>
        <v>0</v>
      </c>
      <c r="V25" s="50"/>
      <c r="W25" s="9"/>
      <c r="X25" s="9"/>
      <c r="Y25" s="50"/>
      <c r="Z25" s="37">
        <f t="shared" si="3"/>
        <v>0</v>
      </c>
      <c r="AA25" s="37">
        <f t="shared" si="4"/>
        <v>0</v>
      </c>
      <c r="AB25" s="37">
        <f t="shared" si="5"/>
        <v>0</v>
      </c>
    </row>
    <row r="26" spans="1:28" x14ac:dyDescent="0.2">
      <c r="A26" s="79">
        <f t="shared" si="6"/>
        <v>42814</v>
      </c>
      <c r="B26" s="7"/>
      <c r="C26" s="7"/>
      <c r="D26" s="7"/>
      <c r="E26" s="7"/>
      <c r="F26" s="7"/>
      <c r="G26" s="7"/>
      <c r="H26" s="85">
        <f t="shared" si="0"/>
        <v>0</v>
      </c>
      <c r="I26" s="49"/>
      <c r="J26" s="9"/>
      <c r="K26" s="9"/>
      <c r="L26" s="9"/>
      <c r="M26" s="9"/>
      <c r="N26" s="9"/>
      <c r="O26" s="39">
        <f t="shared" si="1"/>
        <v>0</v>
      </c>
      <c r="P26" s="50"/>
      <c r="Q26" s="9"/>
      <c r="R26" s="9"/>
      <c r="S26" s="9"/>
      <c r="T26" s="9"/>
      <c r="U26" s="37">
        <f t="shared" si="2"/>
        <v>0</v>
      </c>
      <c r="V26" s="50"/>
      <c r="W26" s="9"/>
      <c r="X26" s="9"/>
      <c r="Y26" s="50"/>
      <c r="Z26" s="37">
        <f t="shared" si="3"/>
        <v>0</v>
      </c>
      <c r="AA26" s="37">
        <f t="shared" si="4"/>
        <v>0</v>
      </c>
      <c r="AB26" s="37">
        <f t="shared" si="5"/>
        <v>0</v>
      </c>
    </row>
    <row r="27" spans="1:28" x14ac:dyDescent="0.2">
      <c r="A27" s="79">
        <f t="shared" si="6"/>
        <v>42815</v>
      </c>
      <c r="B27" s="7"/>
      <c r="C27" s="7"/>
      <c r="D27" s="7"/>
      <c r="E27" s="7"/>
      <c r="F27" s="7"/>
      <c r="G27" s="7"/>
      <c r="H27" s="85">
        <f t="shared" si="0"/>
        <v>0</v>
      </c>
      <c r="I27" s="49"/>
      <c r="J27" s="9"/>
      <c r="K27" s="9"/>
      <c r="L27" s="9"/>
      <c r="M27" s="9"/>
      <c r="N27" s="9"/>
      <c r="O27" s="39">
        <f t="shared" si="1"/>
        <v>0</v>
      </c>
      <c r="P27" s="50"/>
      <c r="Q27" s="9"/>
      <c r="R27" s="9"/>
      <c r="S27" s="9"/>
      <c r="T27" s="9"/>
      <c r="U27" s="37">
        <f t="shared" si="2"/>
        <v>0</v>
      </c>
      <c r="V27" s="50"/>
      <c r="W27" s="9"/>
      <c r="X27" s="9"/>
      <c r="Y27" s="50"/>
      <c r="Z27" s="37">
        <f t="shared" si="3"/>
        <v>0</v>
      </c>
      <c r="AA27" s="37">
        <f t="shared" si="4"/>
        <v>0</v>
      </c>
      <c r="AB27" s="37">
        <f t="shared" si="5"/>
        <v>0</v>
      </c>
    </row>
    <row r="28" spans="1:28" x14ac:dyDescent="0.2">
      <c r="A28" s="79">
        <f t="shared" si="6"/>
        <v>42816</v>
      </c>
      <c r="B28" s="7"/>
      <c r="C28" s="7"/>
      <c r="D28" s="7"/>
      <c r="E28" s="7"/>
      <c r="F28" s="7"/>
      <c r="G28" s="7"/>
      <c r="H28" s="85">
        <f t="shared" si="0"/>
        <v>0</v>
      </c>
      <c r="I28" s="49"/>
      <c r="J28" s="9"/>
      <c r="K28" s="9"/>
      <c r="L28" s="9"/>
      <c r="M28" s="9"/>
      <c r="N28" s="9"/>
      <c r="O28" s="39">
        <f t="shared" si="1"/>
        <v>0</v>
      </c>
      <c r="P28" s="50"/>
      <c r="Q28" s="9"/>
      <c r="R28" s="9"/>
      <c r="S28" s="9"/>
      <c r="T28" s="9"/>
      <c r="U28" s="37">
        <f t="shared" si="2"/>
        <v>0</v>
      </c>
      <c r="V28" s="50"/>
      <c r="W28" s="9"/>
      <c r="X28" s="9"/>
      <c r="Y28" s="50"/>
      <c r="Z28" s="37">
        <f t="shared" si="3"/>
        <v>0</v>
      </c>
      <c r="AA28" s="37">
        <f t="shared" si="4"/>
        <v>0</v>
      </c>
      <c r="AB28" s="37">
        <f t="shared" si="5"/>
        <v>0</v>
      </c>
    </row>
    <row r="29" spans="1:28" x14ac:dyDescent="0.2">
      <c r="A29" s="79">
        <f t="shared" si="6"/>
        <v>42817</v>
      </c>
      <c r="B29" s="7"/>
      <c r="C29" s="7"/>
      <c r="D29" s="7"/>
      <c r="E29" s="7"/>
      <c r="F29" s="7"/>
      <c r="G29" s="7"/>
      <c r="H29" s="85">
        <f t="shared" si="0"/>
        <v>0</v>
      </c>
      <c r="I29" s="49"/>
      <c r="J29" s="9"/>
      <c r="K29" s="9"/>
      <c r="L29" s="9"/>
      <c r="M29" s="9"/>
      <c r="N29" s="9"/>
      <c r="O29" s="39">
        <f t="shared" si="1"/>
        <v>0</v>
      </c>
      <c r="P29" s="50"/>
      <c r="Q29" s="9"/>
      <c r="R29" s="9"/>
      <c r="S29" s="9"/>
      <c r="T29" s="9"/>
      <c r="U29" s="37">
        <f t="shared" si="2"/>
        <v>0</v>
      </c>
      <c r="V29" s="50"/>
      <c r="W29" s="9"/>
      <c r="X29" s="9"/>
      <c r="Y29" s="50"/>
      <c r="Z29" s="37">
        <f t="shared" si="3"/>
        <v>0</v>
      </c>
      <c r="AA29" s="37">
        <f t="shared" si="4"/>
        <v>0</v>
      </c>
      <c r="AB29" s="37">
        <f t="shared" si="5"/>
        <v>0</v>
      </c>
    </row>
    <row r="30" spans="1:28" x14ac:dyDescent="0.2">
      <c r="A30" s="79">
        <f t="shared" si="6"/>
        <v>42818</v>
      </c>
      <c r="B30" s="7"/>
      <c r="C30" s="7"/>
      <c r="D30" s="7"/>
      <c r="E30" s="7"/>
      <c r="F30" s="7"/>
      <c r="G30" s="7"/>
      <c r="H30" s="85">
        <f t="shared" si="0"/>
        <v>0</v>
      </c>
      <c r="I30" s="49"/>
      <c r="J30" s="9"/>
      <c r="K30" s="9"/>
      <c r="L30" s="9"/>
      <c r="M30" s="9"/>
      <c r="N30" s="9"/>
      <c r="O30" s="39">
        <f t="shared" si="1"/>
        <v>0</v>
      </c>
      <c r="P30" s="50"/>
      <c r="Q30" s="9"/>
      <c r="R30" s="9"/>
      <c r="S30" s="9"/>
      <c r="T30" s="9"/>
      <c r="U30" s="37">
        <f t="shared" si="2"/>
        <v>0</v>
      </c>
      <c r="V30" s="50"/>
      <c r="W30" s="9"/>
      <c r="X30" s="9"/>
      <c r="Y30" s="50"/>
      <c r="Z30" s="37">
        <f t="shared" si="3"/>
        <v>0</v>
      </c>
      <c r="AA30" s="37">
        <f t="shared" si="4"/>
        <v>0</v>
      </c>
      <c r="AB30" s="37">
        <f t="shared" si="5"/>
        <v>0</v>
      </c>
    </row>
    <row r="31" spans="1:28" x14ac:dyDescent="0.2">
      <c r="A31" s="79">
        <f t="shared" si="6"/>
        <v>42819</v>
      </c>
      <c r="B31" s="7"/>
      <c r="C31" s="7"/>
      <c r="D31" s="7"/>
      <c r="E31" s="7"/>
      <c r="F31" s="7"/>
      <c r="G31" s="7"/>
      <c r="H31" s="85">
        <f t="shared" si="0"/>
        <v>0</v>
      </c>
      <c r="I31" s="49"/>
      <c r="J31" s="9"/>
      <c r="K31" s="9"/>
      <c r="L31" s="9"/>
      <c r="M31" s="9"/>
      <c r="N31" s="9"/>
      <c r="O31" s="39">
        <f t="shared" si="1"/>
        <v>0</v>
      </c>
      <c r="P31" s="50"/>
      <c r="Q31" s="9"/>
      <c r="R31" s="9"/>
      <c r="S31" s="9"/>
      <c r="T31" s="9"/>
      <c r="U31" s="37">
        <f t="shared" si="2"/>
        <v>0</v>
      </c>
      <c r="V31" s="50"/>
      <c r="W31" s="9"/>
      <c r="X31" s="9"/>
      <c r="Y31" s="50"/>
      <c r="Z31" s="37">
        <f t="shared" si="3"/>
        <v>0</v>
      </c>
      <c r="AA31" s="37">
        <f t="shared" si="4"/>
        <v>0</v>
      </c>
      <c r="AB31" s="37">
        <f t="shared" si="5"/>
        <v>0</v>
      </c>
    </row>
    <row r="32" spans="1:28" x14ac:dyDescent="0.2">
      <c r="A32" s="79">
        <f t="shared" si="6"/>
        <v>42820</v>
      </c>
      <c r="B32" s="7"/>
      <c r="C32" s="7"/>
      <c r="D32" s="7"/>
      <c r="E32" s="7"/>
      <c r="F32" s="7"/>
      <c r="G32" s="7"/>
      <c r="H32" s="85">
        <f t="shared" si="0"/>
        <v>0</v>
      </c>
      <c r="I32" s="49"/>
      <c r="J32" s="7"/>
      <c r="K32" s="7"/>
      <c r="L32" s="7"/>
      <c r="M32" s="7"/>
      <c r="N32" s="7"/>
      <c r="O32" s="39">
        <f t="shared" si="1"/>
        <v>0</v>
      </c>
      <c r="P32" s="50"/>
      <c r="Q32" s="7"/>
      <c r="R32" s="7"/>
      <c r="S32" s="7"/>
      <c r="T32" s="9"/>
      <c r="U32" s="37">
        <f t="shared" si="2"/>
        <v>0</v>
      </c>
      <c r="V32" s="50"/>
      <c r="W32" s="9"/>
      <c r="X32" s="9"/>
      <c r="Y32" s="50"/>
      <c r="Z32" s="37">
        <f t="shared" si="3"/>
        <v>0</v>
      </c>
      <c r="AA32" s="37">
        <f t="shared" si="4"/>
        <v>0</v>
      </c>
      <c r="AB32" s="37">
        <f t="shared" si="5"/>
        <v>0</v>
      </c>
    </row>
    <row r="33" spans="1:28" x14ac:dyDescent="0.2">
      <c r="A33" s="79">
        <f t="shared" si="6"/>
        <v>42821</v>
      </c>
      <c r="B33" s="7"/>
      <c r="C33" s="7"/>
      <c r="D33" s="7"/>
      <c r="E33" s="7"/>
      <c r="F33" s="7"/>
      <c r="G33" s="7"/>
      <c r="H33" s="85">
        <f t="shared" si="0"/>
        <v>0</v>
      </c>
      <c r="I33" s="49"/>
      <c r="J33" s="9"/>
      <c r="K33" s="9"/>
      <c r="L33" s="9"/>
      <c r="M33" s="9"/>
      <c r="N33" s="9"/>
      <c r="O33" s="39">
        <f t="shared" si="1"/>
        <v>0</v>
      </c>
      <c r="P33" s="50"/>
      <c r="Q33" s="9"/>
      <c r="R33" s="9"/>
      <c r="S33" s="9"/>
      <c r="T33" s="9"/>
      <c r="U33" s="37">
        <f t="shared" si="2"/>
        <v>0</v>
      </c>
      <c r="V33" s="50"/>
      <c r="W33" s="9"/>
      <c r="X33" s="9"/>
      <c r="Y33" s="50"/>
      <c r="Z33" s="37">
        <f t="shared" si="3"/>
        <v>0</v>
      </c>
      <c r="AA33" s="37">
        <f t="shared" si="4"/>
        <v>0</v>
      </c>
      <c r="AB33" s="37">
        <f t="shared" si="5"/>
        <v>0</v>
      </c>
    </row>
    <row r="34" spans="1:28" x14ac:dyDescent="0.2">
      <c r="A34" s="79">
        <f t="shared" si="6"/>
        <v>42822</v>
      </c>
      <c r="B34" s="7"/>
      <c r="C34" s="7"/>
      <c r="D34" s="7"/>
      <c r="E34" s="7"/>
      <c r="F34" s="7"/>
      <c r="G34" s="7"/>
      <c r="H34" s="85">
        <f t="shared" si="0"/>
        <v>0</v>
      </c>
      <c r="I34" s="49"/>
      <c r="J34" s="9"/>
      <c r="K34" s="9"/>
      <c r="L34" s="9"/>
      <c r="M34" s="9"/>
      <c r="N34" s="9"/>
      <c r="O34" s="39">
        <f t="shared" si="1"/>
        <v>0</v>
      </c>
      <c r="P34" s="50"/>
      <c r="Q34" s="9"/>
      <c r="R34" s="9"/>
      <c r="S34" s="9"/>
      <c r="T34" s="9"/>
      <c r="U34" s="37">
        <f t="shared" si="2"/>
        <v>0</v>
      </c>
      <c r="V34" s="50"/>
      <c r="W34" s="9"/>
      <c r="X34" s="9"/>
      <c r="Y34" s="50"/>
      <c r="Z34" s="37">
        <f t="shared" si="3"/>
        <v>0</v>
      </c>
      <c r="AA34" s="37">
        <f t="shared" si="4"/>
        <v>0</v>
      </c>
      <c r="AB34" s="37">
        <f t="shared" si="5"/>
        <v>0</v>
      </c>
    </row>
    <row r="35" spans="1:28" x14ac:dyDescent="0.2">
      <c r="A35" s="79">
        <f t="shared" si="6"/>
        <v>42823</v>
      </c>
      <c r="B35" s="7"/>
      <c r="C35" s="7"/>
      <c r="D35" s="7"/>
      <c r="E35" s="7"/>
      <c r="F35" s="7"/>
      <c r="G35" s="7"/>
      <c r="H35" s="85">
        <f t="shared" si="0"/>
        <v>0</v>
      </c>
      <c r="I35" s="49"/>
      <c r="J35" s="9"/>
      <c r="K35" s="9"/>
      <c r="L35" s="9"/>
      <c r="M35" s="9"/>
      <c r="N35" s="9"/>
      <c r="O35" s="39">
        <f t="shared" si="1"/>
        <v>0</v>
      </c>
      <c r="P35" s="50"/>
      <c r="Q35" s="9"/>
      <c r="R35" s="9"/>
      <c r="S35" s="9"/>
      <c r="T35" s="9"/>
      <c r="U35" s="37">
        <f t="shared" si="2"/>
        <v>0</v>
      </c>
      <c r="V35" s="50"/>
      <c r="W35" s="9"/>
      <c r="X35" s="9"/>
      <c r="Y35" s="50"/>
      <c r="Z35" s="37">
        <f t="shared" si="3"/>
        <v>0</v>
      </c>
      <c r="AA35" s="37">
        <f t="shared" si="4"/>
        <v>0</v>
      </c>
      <c r="AB35" s="37">
        <f t="shared" si="5"/>
        <v>0</v>
      </c>
    </row>
    <row r="36" spans="1:28" x14ac:dyDescent="0.2">
      <c r="A36" s="79">
        <f t="shared" si="6"/>
        <v>42824</v>
      </c>
      <c r="B36" s="7"/>
      <c r="C36" s="7"/>
      <c r="D36" s="7"/>
      <c r="E36" s="7"/>
      <c r="F36" s="7"/>
      <c r="G36" s="7"/>
      <c r="H36" s="85">
        <f t="shared" si="0"/>
        <v>0</v>
      </c>
      <c r="I36" s="49"/>
      <c r="J36" s="9"/>
      <c r="K36" s="9"/>
      <c r="L36" s="9"/>
      <c r="M36" s="9"/>
      <c r="N36" s="9"/>
      <c r="O36" s="39">
        <f t="shared" si="1"/>
        <v>0</v>
      </c>
      <c r="P36" s="50"/>
      <c r="Q36" s="9"/>
      <c r="R36" s="9"/>
      <c r="S36" s="9"/>
      <c r="T36" s="9"/>
      <c r="U36" s="37">
        <f t="shared" si="2"/>
        <v>0</v>
      </c>
      <c r="V36" s="50"/>
      <c r="W36" s="9"/>
      <c r="X36" s="9"/>
      <c r="Y36" s="50"/>
      <c r="Z36" s="37">
        <f t="shared" si="3"/>
        <v>0</v>
      </c>
      <c r="AA36" s="37">
        <f t="shared" si="4"/>
        <v>0</v>
      </c>
      <c r="AB36" s="37">
        <f t="shared" si="5"/>
        <v>0</v>
      </c>
    </row>
    <row r="37" spans="1:28" x14ac:dyDescent="0.2">
      <c r="A37" s="79">
        <f t="shared" si="6"/>
        <v>42825</v>
      </c>
      <c r="B37" s="7"/>
      <c r="C37" s="7"/>
      <c r="D37" s="7"/>
      <c r="E37" s="7"/>
      <c r="F37" s="7"/>
      <c r="G37" s="7"/>
      <c r="H37" s="85">
        <f t="shared" si="0"/>
        <v>0</v>
      </c>
      <c r="I37" s="49"/>
      <c r="J37" s="9"/>
      <c r="K37" s="9"/>
      <c r="L37" s="9"/>
      <c r="M37" s="9"/>
      <c r="N37" s="9"/>
      <c r="O37" s="39">
        <f t="shared" si="1"/>
        <v>0</v>
      </c>
      <c r="P37" s="50"/>
      <c r="Q37" s="9"/>
      <c r="R37" s="9"/>
      <c r="S37" s="9"/>
      <c r="T37" s="9"/>
      <c r="U37" s="37">
        <f t="shared" si="2"/>
        <v>0</v>
      </c>
      <c r="V37" s="50"/>
      <c r="W37" s="9"/>
      <c r="X37" s="9"/>
      <c r="Y37" s="50"/>
      <c r="Z37" s="37">
        <f t="shared" si="3"/>
        <v>0</v>
      </c>
      <c r="AA37" s="37">
        <f t="shared" si="4"/>
        <v>0</v>
      </c>
      <c r="AB37" s="86">
        <f t="shared" si="5"/>
        <v>0</v>
      </c>
    </row>
    <row r="38" spans="1:28" x14ac:dyDescent="0.2">
      <c r="A38" s="80" t="s">
        <v>9</v>
      </c>
      <c r="B38" s="80">
        <f>SUM(B7:B37)</f>
        <v>0</v>
      </c>
      <c r="C38" s="80">
        <f>SUM(C7:C37)</f>
        <v>0</v>
      </c>
      <c r="D38" s="80">
        <f>SUM(D7:D37)</f>
        <v>0</v>
      </c>
      <c r="E38" s="80">
        <f>SUM(E7:E37)</f>
        <v>0</v>
      </c>
      <c r="F38" s="80">
        <f>SUM(F7:F37)</f>
        <v>0</v>
      </c>
      <c r="G38" s="80">
        <f>SUM(G7:G37)</f>
        <v>0</v>
      </c>
      <c r="H38" s="80">
        <f>SUM(H7:H37)</f>
        <v>0</v>
      </c>
      <c r="I38" s="49"/>
      <c r="J38" s="80">
        <f t="shared" ref="J38:O38" si="7">SUM(J7:J37)</f>
        <v>0</v>
      </c>
      <c r="K38" s="80">
        <f t="shared" si="7"/>
        <v>0</v>
      </c>
      <c r="L38" s="80">
        <f t="shared" si="7"/>
        <v>0</v>
      </c>
      <c r="M38" s="80">
        <f t="shared" si="7"/>
        <v>0</v>
      </c>
      <c r="N38" s="80">
        <f t="shared" si="7"/>
        <v>0</v>
      </c>
      <c r="O38" s="80">
        <f t="shared" si="7"/>
        <v>0</v>
      </c>
      <c r="P38" s="50"/>
      <c r="Q38" s="83">
        <f>SUM(Q7:Q37)</f>
        <v>0</v>
      </c>
      <c r="R38" s="83">
        <f>SUM(R7:R37)</f>
        <v>0</v>
      </c>
      <c r="S38" s="83">
        <f>SUM(S7:S37)</f>
        <v>0</v>
      </c>
      <c r="T38" s="83">
        <f>SUM(T7:T37)</f>
        <v>0</v>
      </c>
      <c r="U38" s="83">
        <f>SUM(U7:U37)</f>
        <v>0</v>
      </c>
      <c r="V38" s="50"/>
      <c r="W38" s="83"/>
      <c r="X38" s="83">
        <f>SUM(X7:X37)</f>
        <v>0</v>
      </c>
      <c r="Y38" s="50"/>
      <c r="Z38" s="37">
        <f t="shared" si="3"/>
        <v>0</v>
      </c>
      <c r="AA38" s="90"/>
      <c r="AB38" s="90"/>
    </row>
    <row r="39" spans="1:28" x14ac:dyDescent="0.2">
      <c r="A39" s="81" t="s">
        <v>20</v>
      </c>
      <c r="B39" s="84">
        <f>(B38/1.2)</f>
        <v>0</v>
      </c>
      <c r="C39" s="84">
        <f>(C38/1.1)</f>
        <v>0</v>
      </c>
      <c r="D39" s="84">
        <f>(D38/1.085)</f>
        <v>0</v>
      </c>
      <c r="E39" s="84">
        <f>(E38/1.055)</f>
        <v>0</v>
      </c>
      <c r="F39" s="84">
        <f>(F38/1.021)</f>
        <v>0</v>
      </c>
      <c r="G39" s="84">
        <f>G38</f>
        <v>0</v>
      </c>
      <c r="H39" s="51"/>
      <c r="I39" s="51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4"/>
      <c r="Y39" s="53"/>
      <c r="Z39" s="54"/>
      <c r="AA39" s="53"/>
      <c r="AB39" s="53"/>
    </row>
    <row r="40" spans="1:28" ht="13.5" thickBot="1" x14ac:dyDescent="0.25">
      <c r="A40" s="82" t="s">
        <v>21</v>
      </c>
      <c r="B40" s="84">
        <f>(B39*20%)</f>
        <v>0</v>
      </c>
      <c r="C40" s="84">
        <f>(C39*10%)</f>
        <v>0</v>
      </c>
      <c r="D40" s="84">
        <f>(D39*8.5%)</f>
        <v>0</v>
      </c>
      <c r="E40" s="84">
        <f>(E39*5.5%)</f>
        <v>0</v>
      </c>
      <c r="F40" s="84">
        <f>(F39*2.1%)</f>
        <v>0</v>
      </c>
      <c r="G40" s="84"/>
      <c r="H40" s="51"/>
      <c r="I40" s="51"/>
      <c r="J40" s="52"/>
      <c r="K40" s="52"/>
      <c r="L40" s="52"/>
      <c r="M40" s="52"/>
      <c r="N40" s="52"/>
      <c r="O40" s="52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54"/>
      <c r="AA40" s="53"/>
      <c r="AB40" s="53"/>
    </row>
    <row r="41" spans="1:28" ht="12.95" customHeight="1" x14ac:dyDescent="0.2">
      <c r="A41" s="3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  <c r="Y41" s="53"/>
      <c r="Z41" s="124" t="s">
        <v>22</v>
      </c>
      <c r="AA41" s="126">
        <f>AB37</f>
        <v>0</v>
      </c>
      <c r="AB41" s="53"/>
    </row>
    <row r="42" spans="1:28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5"/>
      <c r="Y42" s="53"/>
      <c r="Z42" s="125"/>
      <c r="AA42" s="127"/>
      <c r="AB42" s="53"/>
    </row>
    <row r="43" spans="1:28" ht="26.25" thickBot="1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53"/>
      <c r="Z43" s="87" t="s">
        <v>23</v>
      </c>
      <c r="AA43" s="88">
        <f>AA37</f>
        <v>0</v>
      </c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B46" s="53"/>
      <c r="C46" s="53"/>
      <c r="D46" s="53"/>
      <c r="E46" s="53"/>
      <c r="F46" s="53"/>
      <c r="G46" s="5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  <row r="57" spans="7:7" x14ac:dyDescent="0.2">
      <c r="G57" s="57"/>
    </row>
  </sheetData>
  <sheetProtection sheet="1" objects="1" scenarios="1" selectLockedCells="1"/>
  <mergeCells count="12">
    <mergeCell ref="AA41:AA42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1:Z42"/>
  </mergeCells>
  <conditionalFormatting sqref="AA7:AB37">
    <cfRule type="cellIs" dxfId="9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M106"/>
  <sheetViews>
    <sheetView workbookViewId="0">
      <selection activeCell="F98" sqref="F98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+MARS!A7</f>
        <v>42795</v>
      </c>
      <c r="B1" s="106" t="s">
        <v>27</v>
      </c>
      <c r="C1" s="106" t="s">
        <v>28</v>
      </c>
      <c r="D1" s="107" t="s">
        <v>90</v>
      </c>
      <c r="E1" s="106" t="s">
        <v>91</v>
      </c>
      <c r="F1" s="106">
        <v>0</v>
      </c>
      <c r="G1" s="108">
        <f>+MARS!L7</f>
        <v>0</v>
      </c>
    </row>
    <row r="2" spans="1:13" ht="15" x14ac:dyDescent="0.25">
      <c r="A2" s="105">
        <f>+MARS!A8</f>
        <v>42796</v>
      </c>
      <c r="B2" s="106" t="s">
        <v>27</v>
      </c>
      <c r="C2" s="106" t="s">
        <v>28</v>
      </c>
      <c r="D2" s="107" t="s">
        <v>90</v>
      </c>
      <c r="E2" s="106" t="s">
        <v>91</v>
      </c>
      <c r="F2" s="106">
        <v>0</v>
      </c>
      <c r="G2" s="108">
        <f>+MARS!L8</f>
        <v>0</v>
      </c>
    </row>
    <row r="3" spans="1:13" ht="15" x14ac:dyDescent="0.25">
      <c r="A3" s="105">
        <f>+MARS!A9</f>
        <v>42797</v>
      </c>
      <c r="B3" s="106" t="s">
        <v>27</v>
      </c>
      <c r="C3" s="106" t="s">
        <v>28</v>
      </c>
      <c r="D3" s="107" t="s">
        <v>90</v>
      </c>
      <c r="E3" s="106" t="s">
        <v>91</v>
      </c>
      <c r="F3" s="106">
        <v>0</v>
      </c>
      <c r="G3" s="108">
        <f>+MARS!L9</f>
        <v>0</v>
      </c>
      <c r="J3" s="104" t="s">
        <v>75</v>
      </c>
    </row>
    <row r="4" spans="1:13" ht="15" x14ac:dyDescent="0.25">
      <c r="A4" s="105">
        <f>+MARS!A10</f>
        <v>42798</v>
      </c>
      <c r="B4" s="106" t="s">
        <v>27</v>
      </c>
      <c r="C4" s="106" t="s">
        <v>28</v>
      </c>
      <c r="D4" s="107" t="s">
        <v>90</v>
      </c>
      <c r="E4" s="106" t="s">
        <v>91</v>
      </c>
      <c r="F4" s="106">
        <v>0</v>
      </c>
      <c r="G4" s="108">
        <f>+MARS!L10</f>
        <v>0</v>
      </c>
    </row>
    <row r="5" spans="1:13" ht="15" x14ac:dyDescent="0.25">
      <c r="A5" s="105">
        <f>+MARS!A11</f>
        <v>42799</v>
      </c>
      <c r="B5" s="106" t="s">
        <v>27</v>
      </c>
      <c r="C5" s="106" t="s">
        <v>28</v>
      </c>
      <c r="D5" s="107" t="s">
        <v>90</v>
      </c>
      <c r="E5" s="106" t="s">
        <v>91</v>
      </c>
      <c r="F5" s="106">
        <v>0</v>
      </c>
      <c r="G5" s="108">
        <f>+MARS!L11</f>
        <v>0</v>
      </c>
      <c r="J5" t="s">
        <v>76</v>
      </c>
      <c r="K5" s="101">
        <f>+SUM(F:F)</f>
        <v>0</v>
      </c>
    </row>
    <row r="6" spans="1:13" ht="15" x14ac:dyDescent="0.25">
      <c r="A6" s="105">
        <f>+MARS!A12</f>
        <v>42800</v>
      </c>
      <c r="B6" s="106" t="s">
        <v>27</v>
      </c>
      <c r="C6" s="106" t="s">
        <v>28</v>
      </c>
      <c r="D6" s="107" t="s">
        <v>90</v>
      </c>
      <c r="E6" s="106" t="s">
        <v>91</v>
      </c>
      <c r="F6" s="106">
        <v>0</v>
      </c>
      <c r="G6" s="108">
        <f>+MARS!L12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+MARS!A13</f>
        <v>42801</v>
      </c>
      <c r="B7" s="106" t="s">
        <v>27</v>
      </c>
      <c r="C7" s="106" t="s">
        <v>28</v>
      </c>
      <c r="D7" s="107" t="s">
        <v>90</v>
      </c>
      <c r="E7" s="106" t="s">
        <v>91</v>
      </c>
      <c r="F7" s="106">
        <v>0</v>
      </c>
      <c r="G7" s="108">
        <f>+MARS!L13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+MARS!A14</f>
        <v>42802</v>
      </c>
      <c r="B8" s="106" t="s">
        <v>27</v>
      </c>
      <c r="C8" s="106" t="s">
        <v>28</v>
      </c>
      <c r="D8" s="107" t="s">
        <v>90</v>
      </c>
      <c r="E8" s="106" t="s">
        <v>91</v>
      </c>
      <c r="F8" s="106">
        <v>0</v>
      </c>
      <c r="G8" s="108">
        <f>+MARS!L14</f>
        <v>0</v>
      </c>
    </row>
    <row r="9" spans="1:13" ht="15" x14ac:dyDescent="0.25">
      <c r="A9" s="105">
        <f>+MARS!A15</f>
        <v>42803</v>
      </c>
      <c r="B9" s="106" t="s">
        <v>27</v>
      </c>
      <c r="C9" s="106" t="s">
        <v>28</v>
      </c>
      <c r="D9" s="107" t="s">
        <v>90</v>
      </c>
      <c r="E9" s="106" t="s">
        <v>91</v>
      </c>
      <c r="F9" s="106">
        <v>0</v>
      </c>
      <c r="G9" s="108">
        <f>+MARS!L15</f>
        <v>0</v>
      </c>
    </row>
    <row r="10" spans="1:13" ht="15" x14ac:dyDescent="0.25">
      <c r="A10" s="105">
        <f>+MARS!A16</f>
        <v>42804</v>
      </c>
      <c r="B10" s="106" t="s">
        <v>27</v>
      </c>
      <c r="C10" s="106" t="s">
        <v>28</v>
      </c>
      <c r="D10" s="107" t="s">
        <v>90</v>
      </c>
      <c r="E10" s="106" t="s">
        <v>91</v>
      </c>
      <c r="F10" s="106">
        <v>0</v>
      </c>
      <c r="G10" s="108">
        <f>+MARS!L16</f>
        <v>0</v>
      </c>
    </row>
    <row r="11" spans="1:13" ht="15" x14ac:dyDescent="0.25">
      <c r="A11" s="105">
        <f>+MARS!A17</f>
        <v>42805</v>
      </c>
      <c r="B11" s="106" t="s">
        <v>27</v>
      </c>
      <c r="C11" s="106" t="s">
        <v>28</v>
      </c>
      <c r="D11" s="107" t="s">
        <v>90</v>
      </c>
      <c r="E11" s="106" t="s">
        <v>91</v>
      </c>
      <c r="F11" s="106">
        <v>0</v>
      </c>
      <c r="G11" s="108">
        <f>+MARS!L17</f>
        <v>0</v>
      </c>
    </row>
    <row r="12" spans="1:13" ht="15" x14ac:dyDescent="0.25">
      <c r="A12" s="105">
        <f>+MARS!A18</f>
        <v>42806</v>
      </c>
      <c r="B12" s="106" t="s">
        <v>27</v>
      </c>
      <c r="C12" s="106" t="s">
        <v>28</v>
      </c>
      <c r="D12" s="107" t="s">
        <v>90</v>
      </c>
      <c r="E12" s="106" t="s">
        <v>91</v>
      </c>
      <c r="F12" s="106">
        <v>0</v>
      </c>
      <c r="G12" s="108">
        <f>+MARS!L18</f>
        <v>0</v>
      </c>
    </row>
    <row r="13" spans="1:13" ht="15" x14ac:dyDescent="0.25">
      <c r="A13" s="105">
        <f>+MARS!A19</f>
        <v>42807</v>
      </c>
      <c r="B13" s="106" t="s">
        <v>27</v>
      </c>
      <c r="C13" s="106" t="s">
        <v>28</v>
      </c>
      <c r="D13" s="107" t="s">
        <v>90</v>
      </c>
      <c r="E13" s="106" t="s">
        <v>91</v>
      </c>
      <c r="F13" s="106">
        <v>0</v>
      </c>
      <c r="G13" s="108">
        <f>+MARS!L19</f>
        <v>0</v>
      </c>
    </row>
    <row r="14" spans="1:13" ht="15" x14ac:dyDescent="0.25">
      <c r="A14" s="105">
        <f>+MARS!A20</f>
        <v>42808</v>
      </c>
      <c r="B14" s="106" t="s">
        <v>27</v>
      </c>
      <c r="C14" s="106" t="s">
        <v>28</v>
      </c>
      <c r="D14" s="107" t="s">
        <v>90</v>
      </c>
      <c r="E14" s="106" t="s">
        <v>91</v>
      </c>
      <c r="F14" s="106">
        <v>0</v>
      </c>
      <c r="G14" s="108">
        <f>+MARS!L20</f>
        <v>0</v>
      </c>
    </row>
    <row r="15" spans="1:13" ht="15" x14ac:dyDescent="0.25">
      <c r="A15" s="105">
        <f>+MARS!A21</f>
        <v>42809</v>
      </c>
      <c r="B15" s="106" t="s">
        <v>27</v>
      </c>
      <c r="C15" s="106" t="s">
        <v>28</v>
      </c>
      <c r="D15" s="107" t="s">
        <v>90</v>
      </c>
      <c r="E15" s="106" t="s">
        <v>91</v>
      </c>
      <c r="F15" s="106">
        <v>0</v>
      </c>
      <c r="G15" s="108">
        <f>+MARS!L21</f>
        <v>0</v>
      </c>
    </row>
    <row r="16" spans="1:13" ht="15" x14ac:dyDescent="0.25">
      <c r="A16" s="105">
        <f>+MARS!A22</f>
        <v>42810</v>
      </c>
      <c r="B16" s="106" t="s">
        <v>27</v>
      </c>
      <c r="C16" s="106" t="s">
        <v>28</v>
      </c>
      <c r="D16" s="107" t="s">
        <v>90</v>
      </c>
      <c r="E16" s="106" t="s">
        <v>91</v>
      </c>
      <c r="F16" s="106">
        <v>0</v>
      </c>
      <c r="G16" s="108">
        <f>+MARS!L22</f>
        <v>0</v>
      </c>
    </row>
    <row r="17" spans="1:7" customFormat="1" ht="15" x14ac:dyDescent="0.25">
      <c r="A17" s="105">
        <f>+MARS!A23</f>
        <v>42811</v>
      </c>
      <c r="B17" s="106" t="s">
        <v>27</v>
      </c>
      <c r="C17" s="106" t="s">
        <v>28</v>
      </c>
      <c r="D17" s="107" t="s">
        <v>90</v>
      </c>
      <c r="E17" s="106" t="s">
        <v>91</v>
      </c>
      <c r="F17" s="106">
        <v>0</v>
      </c>
      <c r="G17" s="108">
        <f>+MARS!L23</f>
        <v>0</v>
      </c>
    </row>
    <row r="18" spans="1:7" customFormat="1" ht="15" x14ac:dyDescent="0.25">
      <c r="A18" s="105">
        <f>+MARS!A24</f>
        <v>42812</v>
      </c>
      <c r="B18" s="106" t="s">
        <v>27</v>
      </c>
      <c r="C18" s="106" t="s">
        <v>28</v>
      </c>
      <c r="D18" s="107" t="s">
        <v>90</v>
      </c>
      <c r="E18" s="106" t="s">
        <v>91</v>
      </c>
      <c r="F18" s="106">
        <v>0</v>
      </c>
      <c r="G18" s="108">
        <f>+MARS!L24</f>
        <v>0</v>
      </c>
    </row>
    <row r="19" spans="1:7" customFormat="1" ht="15" x14ac:dyDescent="0.25">
      <c r="A19" s="105">
        <f>+MARS!A25</f>
        <v>42813</v>
      </c>
      <c r="B19" s="106" t="s">
        <v>27</v>
      </c>
      <c r="C19" s="106" t="s">
        <v>28</v>
      </c>
      <c r="D19" s="107" t="s">
        <v>90</v>
      </c>
      <c r="E19" s="106" t="s">
        <v>91</v>
      </c>
      <c r="F19" s="106">
        <v>0</v>
      </c>
      <c r="G19" s="108">
        <f>+MARS!L25</f>
        <v>0</v>
      </c>
    </row>
    <row r="20" spans="1:7" customFormat="1" ht="15" x14ac:dyDescent="0.25">
      <c r="A20" s="105">
        <f>+MARS!A26</f>
        <v>42814</v>
      </c>
      <c r="B20" s="106" t="s">
        <v>27</v>
      </c>
      <c r="C20" s="106" t="s">
        <v>28</v>
      </c>
      <c r="D20" s="107" t="s">
        <v>90</v>
      </c>
      <c r="E20" s="106" t="s">
        <v>91</v>
      </c>
      <c r="F20" s="106">
        <v>0</v>
      </c>
      <c r="G20" s="108">
        <f>+MARS!L26</f>
        <v>0</v>
      </c>
    </row>
    <row r="21" spans="1:7" customFormat="1" ht="15" x14ac:dyDescent="0.25">
      <c r="A21" s="105">
        <f>+MARS!A27</f>
        <v>42815</v>
      </c>
      <c r="B21" s="106" t="s">
        <v>27</v>
      </c>
      <c r="C21" s="106" t="s">
        <v>28</v>
      </c>
      <c r="D21" s="107" t="s">
        <v>90</v>
      </c>
      <c r="E21" s="106" t="s">
        <v>91</v>
      </c>
      <c r="F21" s="106">
        <v>0</v>
      </c>
      <c r="G21" s="108">
        <f>+MARS!L27</f>
        <v>0</v>
      </c>
    </row>
    <row r="22" spans="1:7" customFormat="1" ht="15" x14ac:dyDescent="0.25">
      <c r="A22" s="105">
        <f>+MARS!A28</f>
        <v>42816</v>
      </c>
      <c r="B22" s="106" t="s">
        <v>27</v>
      </c>
      <c r="C22" s="106" t="s">
        <v>28</v>
      </c>
      <c r="D22" s="107" t="s">
        <v>90</v>
      </c>
      <c r="E22" s="106" t="s">
        <v>91</v>
      </c>
      <c r="F22" s="106">
        <v>0</v>
      </c>
      <c r="G22" s="108">
        <f>+MARS!L28</f>
        <v>0</v>
      </c>
    </row>
    <row r="23" spans="1:7" customFormat="1" ht="15" x14ac:dyDescent="0.25">
      <c r="A23" s="105">
        <f>+MARS!A29</f>
        <v>42817</v>
      </c>
      <c r="B23" s="106" t="s">
        <v>27</v>
      </c>
      <c r="C23" s="106" t="s">
        <v>28</v>
      </c>
      <c r="D23" s="107" t="s">
        <v>90</v>
      </c>
      <c r="E23" s="106" t="s">
        <v>91</v>
      </c>
      <c r="F23" s="106">
        <v>0</v>
      </c>
      <c r="G23" s="108">
        <f>+MARS!L29</f>
        <v>0</v>
      </c>
    </row>
    <row r="24" spans="1:7" customFormat="1" ht="15" x14ac:dyDescent="0.25">
      <c r="A24" s="105">
        <f>+MARS!A30</f>
        <v>42818</v>
      </c>
      <c r="B24" s="106" t="s">
        <v>27</v>
      </c>
      <c r="C24" s="106" t="s">
        <v>28</v>
      </c>
      <c r="D24" s="107" t="s">
        <v>90</v>
      </c>
      <c r="E24" s="106" t="s">
        <v>91</v>
      </c>
      <c r="F24" s="106">
        <v>0</v>
      </c>
      <c r="G24" s="108">
        <f>+MARS!L30</f>
        <v>0</v>
      </c>
    </row>
    <row r="25" spans="1:7" customFormat="1" ht="15" x14ac:dyDescent="0.25">
      <c r="A25" s="105">
        <f>+MARS!A31</f>
        <v>42819</v>
      </c>
      <c r="B25" s="106" t="s">
        <v>27</v>
      </c>
      <c r="C25" s="106" t="s">
        <v>28</v>
      </c>
      <c r="D25" s="107" t="s">
        <v>90</v>
      </c>
      <c r="E25" s="106" t="s">
        <v>91</v>
      </c>
      <c r="F25" s="106">
        <v>0</v>
      </c>
      <c r="G25" s="108">
        <f>+MARS!L31</f>
        <v>0</v>
      </c>
    </row>
    <row r="26" spans="1:7" customFormat="1" ht="15" x14ac:dyDescent="0.25">
      <c r="A26" s="105">
        <f>+MARS!A32</f>
        <v>42820</v>
      </c>
      <c r="B26" s="106" t="s">
        <v>27</v>
      </c>
      <c r="C26" s="106" t="s">
        <v>28</v>
      </c>
      <c r="D26" s="107" t="s">
        <v>90</v>
      </c>
      <c r="E26" s="106" t="s">
        <v>91</v>
      </c>
      <c r="F26" s="106">
        <v>0</v>
      </c>
      <c r="G26" s="108">
        <f>+MARS!L32</f>
        <v>0</v>
      </c>
    </row>
    <row r="27" spans="1:7" customFormat="1" ht="15" x14ac:dyDescent="0.25">
      <c r="A27" s="105">
        <f>+MARS!A33</f>
        <v>42821</v>
      </c>
      <c r="B27" s="106" t="s">
        <v>27</v>
      </c>
      <c r="C27" s="106" t="s">
        <v>28</v>
      </c>
      <c r="D27" s="107" t="s">
        <v>90</v>
      </c>
      <c r="E27" s="106" t="s">
        <v>91</v>
      </c>
      <c r="F27" s="106">
        <v>0</v>
      </c>
      <c r="G27" s="108">
        <f>+MARS!L33</f>
        <v>0</v>
      </c>
    </row>
    <row r="28" spans="1:7" customFormat="1" ht="15" x14ac:dyDescent="0.25">
      <c r="A28" s="105">
        <f>+MARS!A34</f>
        <v>42822</v>
      </c>
      <c r="B28" s="106" t="s">
        <v>27</v>
      </c>
      <c r="C28" s="106" t="s">
        <v>28</v>
      </c>
      <c r="D28" s="107" t="s">
        <v>90</v>
      </c>
      <c r="E28" s="106" t="s">
        <v>91</v>
      </c>
      <c r="F28" s="106">
        <v>0</v>
      </c>
      <c r="G28" s="108">
        <f>+MARS!L34</f>
        <v>0</v>
      </c>
    </row>
    <row r="29" spans="1:7" customFormat="1" ht="15" x14ac:dyDescent="0.25">
      <c r="A29" s="105">
        <f>+MARS!A35</f>
        <v>42823</v>
      </c>
      <c r="B29" s="106" t="s">
        <v>27</v>
      </c>
      <c r="C29" s="106" t="s">
        <v>28</v>
      </c>
      <c r="D29" s="107" t="s">
        <v>90</v>
      </c>
      <c r="E29" s="106" t="s">
        <v>91</v>
      </c>
      <c r="F29" s="106">
        <v>0</v>
      </c>
      <c r="G29" s="108">
        <f>+MARS!L35</f>
        <v>0</v>
      </c>
    </row>
    <row r="30" spans="1:7" customFormat="1" ht="15" x14ac:dyDescent="0.25">
      <c r="A30" s="105">
        <f>+MARS!A36</f>
        <v>42824</v>
      </c>
      <c r="B30" s="106" t="s">
        <v>27</v>
      </c>
      <c r="C30" s="106" t="s">
        <v>28</v>
      </c>
      <c r="D30" s="107" t="s">
        <v>90</v>
      </c>
      <c r="E30" s="106" t="s">
        <v>91</v>
      </c>
      <c r="F30" s="106">
        <v>0</v>
      </c>
      <c r="G30" s="108">
        <f>+MARS!L36</f>
        <v>0</v>
      </c>
    </row>
    <row r="31" spans="1:7" customFormat="1" ht="15" x14ac:dyDescent="0.25">
      <c r="A31" s="105">
        <f>+MARS!A37</f>
        <v>42825</v>
      </c>
      <c r="B31" s="106" t="s">
        <v>27</v>
      </c>
      <c r="C31" s="106" t="s">
        <v>28</v>
      </c>
      <c r="D31" s="107" t="s">
        <v>90</v>
      </c>
      <c r="E31" s="106" t="s">
        <v>91</v>
      </c>
      <c r="F31" s="106">
        <v>0</v>
      </c>
      <c r="G31" s="108">
        <f>+MARS!L37</f>
        <v>0</v>
      </c>
    </row>
    <row r="32" spans="1:7" customFormat="1" ht="15" x14ac:dyDescent="0.25">
      <c r="A32" s="105">
        <f>+MARS!A7</f>
        <v>42795</v>
      </c>
      <c r="B32" s="106" t="s">
        <v>27</v>
      </c>
      <c r="C32" s="106">
        <v>580</v>
      </c>
      <c r="D32" s="107" t="s">
        <v>90</v>
      </c>
      <c r="E32" s="106" t="s">
        <v>45</v>
      </c>
      <c r="F32" s="108">
        <f>+MARS!S7</f>
        <v>0</v>
      </c>
      <c r="G32" s="108">
        <f>+MARS!L41</f>
        <v>0</v>
      </c>
    </row>
    <row r="33" spans="1:7" customFormat="1" ht="15" x14ac:dyDescent="0.25">
      <c r="A33" s="105">
        <f>+MARS!A8</f>
        <v>42796</v>
      </c>
      <c r="B33" s="106" t="s">
        <v>27</v>
      </c>
      <c r="C33" s="106">
        <v>580</v>
      </c>
      <c r="D33" s="107" t="s">
        <v>90</v>
      </c>
      <c r="E33" s="106" t="s">
        <v>45</v>
      </c>
      <c r="F33" s="108">
        <f>+MARS!S8</f>
        <v>0</v>
      </c>
      <c r="G33" s="108">
        <f>+MARS!L42</f>
        <v>0</v>
      </c>
    </row>
    <row r="34" spans="1:7" customFormat="1" ht="15" x14ac:dyDescent="0.25">
      <c r="A34" s="105">
        <f>+MARS!A9</f>
        <v>42797</v>
      </c>
      <c r="B34" s="106" t="s">
        <v>27</v>
      </c>
      <c r="C34" s="106">
        <v>580</v>
      </c>
      <c r="D34" s="107" t="s">
        <v>90</v>
      </c>
      <c r="E34" s="106" t="s">
        <v>45</v>
      </c>
      <c r="F34" s="108">
        <f>+MARS!S9</f>
        <v>0</v>
      </c>
      <c r="G34" s="108">
        <f>+MARS!L43</f>
        <v>0</v>
      </c>
    </row>
    <row r="35" spans="1:7" customFormat="1" ht="15" x14ac:dyDescent="0.25">
      <c r="A35" s="105">
        <f>+MARS!A10</f>
        <v>42798</v>
      </c>
      <c r="B35" s="106" t="s">
        <v>27</v>
      </c>
      <c r="C35" s="106">
        <v>580</v>
      </c>
      <c r="D35" s="107" t="s">
        <v>90</v>
      </c>
      <c r="E35" s="106" t="s">
        <v>45</v>
      </c>
      <c r="F35" s="108">
        <f>+MARS!S10</f>
        <v>0</v>
      </c>
      <c r="G35" s="108">
        <f>+MARS!L44</f>
        <v>0</v>
      </c>
    </row>
    <row r="36" spans="1:7" customFormat="1" ht="15" x14ac:dyDescent="0.25">
      <c r="A36" s="105">
        <f>+MARS!A11</f>
        <v>42799</v>
      </c>
      <c r="B36" s="106" t="s">
        <v>27</v>
      </c>
      <c r="C36" s="106">
        <v>580</v>
      </c>
      <c r="D36" s="107" t="s">
        <v>90</v>
      </c>
      <c r="E36" s="106" t="s">
        <v>45</v>
      </c>
      <c r="F36" s="108">
        <f>+MARS!S11</f>
        <v>0</v>
      </c>
      <c r="G36" s="108">
        <f>+MARS!L45</f>
        <v>0</v>
      </c>
    </row>
    <row r="37" spans="1:7" customFormat="1" ht="15" x14ac:dyDescent="0.25">
      <c r="A37" s="105">
        <f>+MARS!A12</f>
        <v>42800</v>
      </c>
      <c r="B37" s="106" t="s">
        <v>27</v>
      </c>
      <c r="C37" s="106">
        <v>580</v>
      </c>
      <c r="D37" s="107" t="s">
        <v>90</v>
      </c>
      <c r="E37" s="106" t="s">
        <v>45</v>
      </c>
      <c r="F37" s="108">
        <f>+MARS!S12</f>
        <v>0</v>
      </c>
      <c r="G37" s="108">
        <f>+MARS!L46</f>
        <v>0</v>
      </c>
    </row>
    <row r="38" spans="1:7" customFormat="1" ht="15" x14ac:dyDescent="0.25">
      <c r="A38" s="105">
        <f>+MARS!A13</f>
        <v>42801</v>
      </c>
      <c r="B38" s="106" t="s">
        <v>27</v>
      </c>
      <c r="C38" s="106">
        <v>580</v>
      </c>
      <c r="D38" s="107" t="s">
        <v>90</v>
      </c>
      <c r="E38" s="106" t="s">
        <v>45</v>
      </c>
      <c r="F38" s="108">
        <f>+MARS!S13</f>
        <v>0</v>
      </c>
      <c r="G38" s="108">
        <f>+MARS!L47</f>
        <v>0</v>
      </c>
    </row>
    <row r="39" spans="1:7" customFormat="1" ht="15" x14ac:dyDescent="0.25">
      <c r="A39" s="105">
        <f>+MARS!A14</f>
        <v>42802</v>
      </c>
      <c r="B39" s="106" t="s">
        <v>27</v>
      </c>
      <c r="C39" s="106">
        <v>580</v>
      </c>
      <c r="D39" s="107" t="s">
        <v>90</v>
      </c>
      <c r="E39" s="106" t="s">
        <v>45</v>
      </c>
      <c r="F39" s="108">
        <f>+MARS!S14</f>
        <v>0</v>
      </c>
      <c r="G39" s="108">
        <f>+MARS!L48</f>
        <v>0</v>
      </c>
    </row>
    <row r="40" spans="1:7" customFormat="1" ht="15" x14ac:dyDescent="0.25">
      <c r="A40" s="105">
        <f>+MARS!A15</f>
        <v>42803</v>
      </c>
      <c r="B40" s="106" t="s">
        <v>27</v>
      </c>
      <c r="C40" s="106">
        <v>580</v>
      </c>
      <c r="D40" s="107" t="s">
        <v>90</v>
      </c>
      <c r="E40" s="106" t="s">
        <v>45</v>
      </c>
      <c r="F40" s="108">
        <f>+MARS!S15</f>
        <v>0</v>
      </c>
      <c r="G40" s="108">
        <f>+MARS!L49</f>
        <v>0</v>
      </c>
    </row>
    <row r="41" spans="1:7" customFormat="1" ht="15" x14ac:dyDescent="0.25">
      <c r="A41" s="105">
        <f>+MARS!A16</f>
        <v>42804</v>
      </c>
      <c r="B41" s="106" t="s">
        <v>27</v>
      </c>
      <c r="C41" s="106">
        <v>580</v>
      </c>
      <c r="D41" s="107" t="s">
        <v>90</v>
      </c>
      <c r="E41" s="106" t="s">
        <v>45</v>
      </c>
      <c r="F41" s="108">
        <f>+MARS!S16</f>
        <v>0</v>
      </c>
      <c r="G41" s="108">
        <f>+MARS!L50</f>
        <v>0</v>
      </c>
    </row>
    <row r="42" spans="1:7" customFormat="1" ht="15" x14ac:dyDescent="0.25">
      <c r="A42" s="105">
        <f>+MARS!A17</f>
        <v>42805</v>
      </c>
      <c r="B42" s="106" t="s">
        <v>27</v>
      </c>
      <c r="C42" s="106">
        <v>580</v>
      </c>
      <c r="D42" s="107" t="s">
        <v>90</v>
      </c>
      <c r="E42" s="106" t="s">
        <v>45</v>
      </c>
      <c r="F42" s="108">
        <f>+MARS!S17</f>
        <v>0</v>
      </c>
      <c r="G42" s="108">
        <f>+MARS!L51</f>
        <v>0</v>
      </c>
    </row>
    <row r="43" spans="1:7" customFormat="1" ht="15" x14ac:dyDescent="0.25">
      <c r="A43" s="105">
        <f>+MARS!A18</f>
        <v>42806</v>
      </c>
      <c r="B43" s="106" t="s">
        <v>27</v>
      </c>
      <c r="C43" s="106">
        <v>580</v>
      </c>
      <c r="D43" s="107" t="s">
        <v>90</v>
      </c>
      <c r="E43" s="106" t="s">
        <v>45</v>
      </c>
      <c r="F43" s="108">
        <f>+MARS!S18</f>
        <v>0</v>
      </c>
      <c r="G43" s="108">
        <f>+MARS!L52</f>
        <v>0</v>
      </c>
    </row>
    <row r="44" spans="1:7" customFormat="1" ht="15" x14ac:dyDescent="0.25">
      <c r="A44" s="105">
        <f>+MARS!A19</f>
        <v>42807</v>
      </c>
      <c r="B44" s="106" t="s">
        <v>27</v>
      </c>
      <c r="C44" s="106">
        <v>580</v>
      </c>
      <c r="D44" s="107" t="s">
        <v>90</v>
      </c>
      <c r="E44" s="106" t="s">
        <v>45</v>
      </c>
      <c r="F44" s="108">
        <f>+MARS!S19</f>
        <v>0</v>
      </c>
      <c r="G44" s="108">
        <f>+MARS!L53</f>
        <v>0</v>
      </c>
    </row>
    <row r="45" spans="1:7" customFormat="1" ht="15" x14ac:dyDescent="0.25">
      <c r="A45" s="105">
        <f>+MARS!A20</f>
        <v>42808</v>
      </c>
      <c r="B45" s="106" t="s">
        <v>27</v>
      </c>
      <c r="C45" s="106">
        <v>580</v>
      </c>
      <c r="D45" s="107" t="s">
        <v>90</v>
      </c>
      <c r="E45" s="106" t="s">
        <v>45</v>
      </c>
      <c r="F45" s="108">
        <f>+MARS!S20</f>
        <v>0</v>
      </c>
      <c r="G45" s="108">
        <f>+MARS!L54</f>
        <v>0</v>
      </c>
    </row>
    <row r="46" spans="1:7" customFormat="1" ht="15" x14ac:dyDescent="0.25">
      <c r="A46" s="105">
        <f>+MARS!A21</f>
        <v>42809</v>
      </c>
      <c r="B46" s="106" t="s">
        <v>27</v>
      </c>
      <c r="C46" s="106">
        <v>580</v>
      </c>
      <c r="D46" s="107" t="s">
        <v>90</v>
      </c>
      <c r="E46" s="106" t="s">
        <v>45</v>
      </c>
      <c r="F46" s="108">
        <f>+MARS!S21</f>
        <v>0</v>
      </c>
      <c r="G46" s="108">
        <f>+MARS!L55</f>
        <v>0</v>
      </c>
    </row>
    <row r="47" spans="1:7" customFormat="1" ht="15" x14ac:dyDescent="0.25">
      <c r="A47" s="105">
        <f>+MARS!A22</f>
        <v>42810</v>
      </c>
      <c r="B47" s="106" t="s">
        <v>27</v>
      </c>
      <c r="C47" s="106">
        <v>580</v>
      </c>
      <c r="D47" s="107" t="s">
        <v>90</v>
      </c>
      <c r="E47" s="106" t="s">
        <v>45</v>
      </c>
      <c r="F47" s="108">
        <f>+MARS!S22</f>
        <v>0</v>
      </c>
      <c r="G47" s="108">
        <f>+MARS!L56</f>
        <v>0</v>
      </c>
    </row>
    <row r="48" spans="1:7" customFormat="1" ht="15" x14ac:dyDescent="0.25">
      <c r="A48" s="105">
        <f>+MARS!A23</f>
        <v>42811</v>
      </c>
      <c r="B48" s="106" t="s">
        <v>27</v>
      </c>
      <c r="C48" s="106">
        <v>580</v>
      </c>
      <c r="D48" s="107" t="s">
        <v>90</v>
      </c>
      <c r="E48" s="106" t="s">
        <v>45</v>
      </c>
      <c r="F48" s="108">
        <f>+MARS!S23</f>
        <v>0</v>
      </c>
      <c r="G48" s="108">
        <f>+MARS!L57</f>
        <v>0</v>
      </c>
    </row>
    <row r="49" spans="1:7" customFormat="1" ht="15" x14ac:dyDescent="0.25">
      <c r="A49" s="105">
        <f>+MARS!A24</f>
        <v>42812</v>
      </c>
      <c r="B49" s="106" t="s">
        <v>27</v>
      </c>
      <c r="C49" s="106">
        <v>580</v>
      </c>
      <c r="D49" s="107" t="s">
        <v>90</v>
      </c>
      <c r="E49" s="106" t="s">
        <v>45</v>
      </c>
      <c r="F49" s="108">
        <f>+MARS!S24</f>
        <v>0</v>
      </c>
      <c r="G49" s="108">
        <f>+MARS!L58</f>
        <v>0</v>
      </c>
    </row>
    <row r="50" spans="1:7" customFormat="1" ht="15" x14ac:dyDescent="0.25">
      <c r="A50" s="105">
        <f>+MARS!A25</f>
        <v>42813</v>
      </c>
      <c r="B50" s="106" t="s">
        <v>27</v>
      </c>
      <c r="C50" s="106">
        <v>580</v>
      </c>
      <c r="D50" s="107" t="s">
        <v>90</v>
      </c>
      <c r="E50" s="106" t="s">
        <v>45</v>
      </c>
      <c r="F50" s="108">
        <f>+MARS!S25</f>
        <v>0</v>
      </c>
      <c r="G50" s="108">
        <f>+MARS!L59</f>
        <v>0</v>
      </c>
    </row>
    <row r="51" spans="1:7" customFormat="1" ht="15" x14ac:dyDescent="0.25">
      <c r="A51" s="105">
        <f>+MARS!A26</f>
        <v>42814</v>
      </c>
      <c r="B51" s="106" t="s">
        <v>27</v>
      </c>
      <c r="C51" s="106">
        <v>580</v>
      </c>
      <c r="D51" s="107" t="s">
        <v>90</v>
      </c>
      <c r="E51" s="106" t="s">
        <v>45</v>
      </c>
      <c r="F51" s="108">
        <f>+MARS!S26</f>
        <v>0</v>
      </c>
      <c r="G51" s="108">
        <f>+MARS!L60</f>
        <v>0</v>
      </c>
    </row>
    <row r="52" spans="1:7" customFormat="1" ht="15" x14ac:dyDescent="0.25">
      <c r="A52" s="105">
        <f>+MARS!A27</f>
        <v>42815</v>
      </c>
      <c r="B52" s="106" t="s">
        <v>27</v>
      </c>
      <c r="C52" s="106">
        <v>580</v>
      </c>
      <c r="D52" s="107" t="s">
        <v>90</v>
      </c>
      <c r="E52" s="106" t="s">
        <v>45</v>
      </c>
      <c r="F52" s="108">
        <f>+MARS!S27</f>
        <v>0</v>
      </c>
      <c r="G52" s="108">
        <f>+MARS!L61</f>
        <v>0</v>
      </c>
    </row>
    <row r="53" spans="1:7" customFormat="1" ht="15" x14ac:dyDescent="0.25">
      <c r="A53" s="105">
        <f>+MARS!A28</f>
        <v>42816</v>
      </c>
      <c r="B53" s="106" t="s">
        <v>27</v>
      </c>
      <c r="C53" s="106">
        <v>580</v>
      </c>
      <c r="D53" s="107" t="s">
        <v>90</v>
      </c>
      <c r="E53" s="106" t="s">
        <v>45</v>
      </c>
      <c r="F53" s="108">
        <f>+MARS!S28</f>
        <v>0</v>
      </c>
      <c r="G53" s="108">
        <f>+MARS!L62</f>
        <v>0</v>
      </c>
    </row>
    <row r="54" spans="1:7" customFormat="1" ht="15" x14ac:dyDescent="0.25">
      <c r="A54" s="105">
        <f>+MARS!A29</f>
        <v>42817</v>
      </c>
      <c r="B54" s="106" t="s">
        <v>27</v>
      </c>
      <c r="C54" s="106">
        <v>580</v>
      </c>
      <c r="D54" s="107" t="s">
        <v>90</v>
      </c>
      <c r="E54" s="106" t="s">
        <v>45</v>
      </c>
      <c r="F54" s="108">
        <f>+MARS!S29</f>
        <v>0</v>
      </c>
      <c r="G54" s="108">
        <f>+MARS!L63</f>
        <v>0</v>
      </c>
    </row>
    <row r="55" spans="1:7" customFormat="1" ht="15" x14ac:dyDescent="0.25">
      <c r="A55" s="105">
        <f>+MARS!A30</f>
        <v>42818</v>
      </c>
      <c r="B55" s="106" t="s">
        <v>27</v>
      </c>
      <c r="C55" s="106">
        <v>580</v>
      </c>
      <c r="D55" s="107" t="s">
        <v>90</v>
      </c>
      <c r="E55" s="106" t="s">
        <v>45</v>
      </c>
      <c r="F55" s="108">
        <f>+MARS!S30</f>
        <v>0</v>
      </c>
      <c r="G55" s="108">
        <f>+MARS!L64</f>
        <v>0</v>
      </c>
    </row>
    <row r="56" spans="1:7" customFormat="1" ht="15" x14ac:dyDescent="0.25">
      <c r="A56" s="105">
        <f>+MARS!A31</f>
        <v>42819</v>
      </c>
      <c r="B56" s="106" t="s">
        <v>27</v>
      </c>
      <c r="C56" s="106">
        <v>580</v>
      </c>
      <c r="D56" s="107" t="s">
        <v>90</v>
      </c>
      <c r="E56" s="106" t="s">
        <v>45</v>
      </c>
      <c r="F56" s="108">
        <f>+MARS!S31</f>
        <v>0</v>
      </c>
      <c r="G56" s="108">
        <f>+MARS!L65</f>
        <v>0</v>
      </c>
    </row>
    <row r="57" spans="1:7" customFormat="1" ht="15" x14ac:dyDescent="0.25">
      <c r="A57" s="105">
        <f>+MARS!A32</f>
        <v>42820</v>
      </c>
      <c r="B57" s="106" t="s">
        <v>27</v>
      </c>
      <c r="C57" s="106">
        <v>580</v>
      </c>
      <c r="D57" s="107" t="s">
        <v>90</v>
      </c>
      <c r="E57" s="106" t="s">
        <v>45</v>
      </c>
      <c r="F57" s="108">
        <f>+MARS!S32</f>
        <v>0</v>
      </c>
      <c r="G57" s="108">
        <f>+MARS!L66</f>
        <v>0</v>
      </c>
    </row>
    <row r="58" spans="1:7" customFormat="1" ht="15" x14ac:dyDescent="0.25">
      <c r="A58" s="105">
        <f>+MARS!A33</f>
        <v>42821</v>
      </c>
      <c r="B58" s="106" t="s">
        <v>27</v>
      </c>
      <c r="C58" s="106">
        <v>580</v>
      </c>
      <c r="D58" s="107" t="s">
        <v>90</v>
      </c>
      <c r="E58" s="106" t="s">
        <v>45</v>
      </c>
      <c r="F58" s="108">
        <f>+MARS!S33</f>
        <v>0</v>
      </c>
      <c r="G58" s="108">
        <f>+MARS!L67</f>
        <v>0</v>
      </c>
    </row>
    <row r="59" spans="1:7" customFormat="1" ht="15" x14ac:dyDescent="0.25">
      <c r="A59" s="105">
        <f>+MARS!A34</f>
        <v>42822</v>
      </c>
      <c r="B59" s="106" t="s">
        <v>27</v>
      </c>
      <c r="C59" s="106">
        <v>580</v>
      </c>
      <c r="D59" s="107" t="s">
        <v>90</v>
      </c>
      <c r="E59" s="106" t="s">
        <v>45</v>
      </c>
      <c r="F59" s="108">
        <f>+MARS!S34</f>
        <v>0</v>
      </c>
      <c r="G59" s="108">
        <f>+MARS!L68</f>
        <v>0</v>
      </c>
    </row>
    <row r="60" spans="1:7" customFormat="1" ht="15" x14ac:dyDescent="0.25">
      <c r="A60" s="105">
        <f>+MARS!A35</f>
        <v>42823</v>
      </c>
      <c r="B60" s="106" t="s">
        <v>27</v>
      </c>
      <c r="C60" s="106">
        <v>580</v>
      </c>
      <c r="D60" s="107" t="s">
        <v>90</v>
      </c>
      <c r="E60" s="106" t="s">
        <v>45</v>
      </c>
      <c r="F60" s="108">
        <f>+MARS!S35</f>
        <v>0</v>
      </c>
      <c r="G60" s="108">
        <f>+MARS!L69</f>
        <v>0</v>
      </c>
    </row>
    <row r="61" spans="1:7" customFormat="1" ht="15" x14ac:dyDescent="0.25">
      <c r="A61" s="105">
        <f>+MARS!A36</f>
        <v>42824</v>
      </c>
      <c r="B61" s="106" t="s">
        <v>27</v>
      </c>
      <c r="C61" s="106">
        <v>580</v>
      </c>
      <c r="D61" s="107" t="s">
        <v>90</v>
      </c>
      <c r="E61" s="106" t="s">
        <v>45</v>
      </c>
      <c r="F61" s="108">
        <f>+MARS!S36</f>
        <v>0</v>
      </c>
      <c r="G61" s="108">
        <f>+MARS!L70</f>
        <v>0</v>
      </c>
    </row>
    <row r="62" spans="1:7" customFormat="1" ht="15" x14ac:dyDescent="0.25">
      <c r="A62" s="105">
        <f>+MARS!A37</f>
        <v>42825</v>
      </c>
      <c r="B62" s="106" t="s">
        <v>27</v>
      </c>
      <c r="C62" s="106">
        <v>580</v>
      </c>
      <c r="D62" s="107" t="s">
        <v>90</v>
      </c>
      <c r="E62" s="106" t="s">
        <v>45</v>
      </c>
      <c r="F62" s="108">
        <f>+MARS!S37</f>
        <v>0</v>
      </c>
      <c r="G62" s="108">
        <f>+MARS!L71</f>
        <v>0</v>
      </c>
    </row>
    <row r="63" spans="1:7" customFormat="1" ht="15" x14ac:dyDescent="0.25">
      <c r="A63" s="105">
        <f>+MARS!A7</f>
        <v>42795</v>
      </c>
      <c r="B63" s="106" t="s">
        <v>27</v>
      </c>
      <c r="C63" s="106" t="s">
        <v>44</v>
      </c>
      <c r="D63" s="107" t="s">
        <v>90</v>
      </c>
      <c r="E63" s="108">
        <f>+MARS!W7</f>
        <v>0</v>
      </c>
      <c r="F63" s="108">
        <f>+MARS!X7</f>
        <v>0</v>
      </c>
      <c r="G63" s="108">
        <f>+MARS!L75</f>
        <v>0</v>
      </c>
    </row>
    <row r="64" spans="1:7" customFormat="1" ht="15" x14ac:dyDescent="0.25">
      <c r="A64" s="105">
        <f>+MARS!A8</f>
        <v>42796</v>
      </c>
      <c r="B64" s="106" t="s">
        <v>27</v>
      </c>
      <c r="C64" s="106" t="s">
        <v>44</v>
      </c>
      <c r="D64" s="107" t="s">
        <v>90</v>
      </c>
      <c r="E64" s="108">
        <f>+MARS!W8</f>
        <v>0</v>
      </c>
      <c r="F64" s="108">
        <f>+MARS!X8</f>
        <v>0</v>
      </c>
      <c r="G64" s="108">
        <f>+MARS!L76</f>
        <v>0</v>
      </c>
    </row>
    <row r="65" spans="1:7" customFormat="1" ht="15" x14ac:dyDescent="0.25">
      <c r="A65" s="105">
        <f>+MARS!A9</f>
        <v>42797</v>
      </c>
      <c r="B65" s="106" t="s">
        <v>27</v>
      </c>
      <c r="C65" s="106" t="s">
        <v>44</v>
      </c>
      <c r="D65" s="107" t="s">
        <v>90</v>
      </c>
      <c r="E65" s="108">
        <f>+MARS!W9</f>
        <v>0</v>
      </c>
      <c r="F65" s="108">
        <f>+MARS!X9</f>
        <v>0</v>
      </c>
      <c r="G65" s="108">
        <f>+MARS!L77</f>
        <v>0</v>
      </c>
    </row>
    <row r="66" spans="1:7" customFormat="1" ht="15" x14ac:dyDescent="0.25">
      <c r="A66" s="105">
        <f>+MARS!A10</f>
        <v>42798</v>
      </c>
      <c r="B66" s="106" t="s">
        <v>27</v>
      </c>
      <c r="C66" s="106" t="s">
        <v>44</v>
      </c>
      <c r="D66" s="107" t="s">
        <v>90</v>
      </c>
      <c r="E66" s="108">
        <f>+MARS!W10</f>
        <v>0</v>
      </c>
      <c r="F66" s="108">
        <f>+MARS!X10</f>
        <v>0</v>
      </c>
      <c r="G66" s="108">
        <f>+MARS!L78</f>
        <v>0</v>
      </c>
    </row>
    <row r="67" spans="1:7" customFormat="1" ht="15" x14ac:dyDescent="0.25">
      <c r="A67" s="105">
        <f>+MARS!A11</f>
        <v>42799</v>
      </c>
      <c r="B67" s="106" t="s">
        <v>27</v>
      </c>
      <c r="C67" s="106" t="s">
        <v>44</v>
      </c>
      <c r="D67" s="107" t="s">
        <v>90</v>
      </c>
      <c r="E67" s="108">
        <f>+MARS!W11</f>
        <v>0</v>
      </c>
      <c r="F67" s="108">
        <f>+MARS!X11</f>
        <v>0</v>
      </c>
      <c r="G67" s="108">
        <f>+MARS!L79</f>
        <v>0</v>
      </c>
    </row>
    <row r="68" spans="1:7" customFormat="1" ht="15" x14ac:dyDescent="0.25">
      <c r="A68" s="105">
        <f>+MARS!A12</f>
        <v>42800</v>
      </c>
      <c r="B68" s="106" t="s">
        <v>27</v>
      </c>
      <c r="C68" s="106" t="s">
        <v>44</v>
      </c>
      <c r="D68" s="107" t="s">
        <v>90</v>
      </c>
      <c r="E68" s="108">
        <f>+MARS!W12</f>
        <v>0</v>
      </c>
      <c r="F68" s="108">
        <f>+MARS!X12</f>
        <v>0</v>
      </c>
      <c r="G68" s="108">
        <f>+MARS!L80</f>
        <v>0</v>
      </c>
    </row>
    <row r="69" spans="1:7" customFormat="1" ht="15" x14ac:dyDescent="0.25">
      <c r="A69" s="105">
        <f>+MARS!A13</f>
        <v>42801</v>
      </c>
      <c r="B69" s="106" t="s">
        <v>27</v>
      </c>
      <c r="C69" s="106" t="s">
        <v>44</v>
      </c>
      <c r="D69" s="107" t="s">
        <v>90</v>
      </c>
      <c r="E69" s="108">
        <f>+MARS!W13</f>
        <v>0</v>
      </c>
      <c r="F69" s="108">
        <f>+MARS!X13</f>
        <v>0</v>
      </c>
      <c r="G69" s="108">
        <f>+MARS!L81</f>
        <v>0</v>
      </c>
    </row>
    <row r="70" spans="1:7" customFormat="1" ht="15" x14ac:dyDescent="0.25">
      <c r="A70" s="105">
        <f>+MARS!A14</f>
        <v>42802</v>
      </c>
      <c r="B70" s="106" t="s">
        <v>27</v>
      </c>
      <c r="C70" s="106" t="s">
        <v>44</v>
      </c>
      <c r="D70" s="107" t="s">
        <v>90</v>
      </c>
      <c r="E70" s="108">
        <f>+MARS!W14</f>
        <v>0</v>
      </c>
      <c r="F70" s="108">
        <f>+MARS!X14</f>
        <v>0</v>
      </c>
      <c r="G70" s="108">
        <f>+MARS!L82</f>
        <v>0</v>
      </c>
    </row>
    <row r="71" spans="1:7" customFormat="1" ht="15" x14ac:dyDescent="0.25">
      <c r="A71" s="105">
        <f>+MARS!A15</f>
        <v>42803</v>
      </c>
      <c r="B71" s="106" t="s">
        <v>27</v>
      </c>
      <c r="C71" s="106" t="s">
        <v>44</v>
      </c>
      <c r="D71" s="107" t="s">
        <v>90</v>
      </c>
      <c r="E71" s="108">
        <f>+MARS!W15</f>
        <v>0</v>
      </c>
      <c r="F71" s="108">
        <f>+MARS!X15</f>
        <v>0</v>
      </c>
      <c r="G71" s="108">
        <f>+MARS!L83</f>
        <v>0</v>
      </c>
    </row>
    <row r="72" spans="1:7" customFormat="1" ht="15" x14ac:dyDescent="0.25">
      <c r="A72" s="105">
        <f>+MARS!A16</f>
        <v>42804</v>
      </c>
      <c r="B72" s="106" t="s">
        <v>27</v>
      </c>
      <c r="C72" s="106" t="s">
        <v>44</v>
      </c>
      <c r="D72" s="107" t="s">
        <v>90</v>
      </c>
      <c r="E72" s="108">
        <f>+MARS!W16</f>
        <v>0</v>
      </c>
      <c r="F72" s="108">
        <f>+MARS!X16</f>
        <v>0</v>
      </c>
      <c r="G72" s="108">
        <f>+MARS!L84</f>
        <v>0</v>
      </c>
    </row>
    <row r="73" spans="1:7" customFormat="1" ht="15" x14ac:dyDescent="0.25">
      <c r="A73" s="105">
        <f>+MARS!A17</f>
        <v>42805</v>
      </c>
      <c r="B73" s="106" t="s">
        <v>27</v>
      </c>
      <c r="C73" s="106" t="s">
        <v>44</v>
      </c>
      <c r="D73" s="107" t="s">
        <v>90</v>
      </c>
      <c r="E73" s="108">
        <f>+MARS!W17</f>
        <v>0</v>
      </c>
      <c r="F73" s="108">
        <f>+MARS!X17</f>
        <v>0</v>
      </c>
      <c r="G73" s="108">
        <f>+MARS!L85</f>
        <v>0</v>
      </c>
    </row>
    <row r="74" spans="1:7" customFormat="1" ht="15" x14ac:dyDescent="0.25">
      <c r="A74" s="105">
        <f>+MARS!A18</f>
        <v>42806</v>
      </c>
      <c r="B74" s="106" t="s">
        <v>27</v>
      </c>
      <c r="C74" s="106" t="s">
        <v>44</v>
      </c>
      <c r="D74" s="107" t="s">
        <v>90</v>
      </c>
      <c r="E74" s="108">
        <f>+MARS!W18</f>
        <v>0</v>
      </c>
      <c r="F74" s="108">
        <f>+MARS!X18</f>
        <v>0</v>
      </c>
      <c r="G74" s="108">
        <f>+MARS!L86</f>
        <v>0</v>
      </c>
    </row>
    <row r="75" spans="1:7" customFormat="1" ht="15" x14ac:dyDescent="0.25">
      <c r="A75" s="105">
        <f>+MARS!A19</f>
        <v>42807</v>
      </c>
      <c r="B75" s="106" t="s">
        <v>27</v>
      </c>
      <c r="C75" s="106" t="s">
        <v>44</v>
      </c>
      <c r="D75" s="107" t="s">
        <v>90</v>
      </c>
      <c r="E75" s="108">
        <f>+MARS!W19</f>
        <v>0</v>
      </c>
      <c r="F75" s="108">
        <f>+MARS!X19</f>
        <v>0</v>
      </c>
      <c r="G75" s="108">
        <f>+MARS!L87</f>
        <v>0</v>
      </c>
    </row>
    <row r="76" spans="1:7" customFormat="1" ht="15" x14ac:dyDescent="0.25">
      <c r="A76" s="105">
        <f>+MARS!A20</f>
        <v>42808</v>
      </c>
      <c r="B76" s="106" t="s">
        <v>27</v>
      </c>
      <c r="C76" s="106" t="s">
        <v>44</v>
      </c>
      <c r="D76" s="107" t="s">
        <v>90</v>
      </c>
      <c r="E76" s="108">
        <f>+MARS!W20</f>
        <v>0</v>
      </c>
      <c r="F76" s="108">
        <f>+MARS!X20</f>
        <v>0</v>
      </c>
      <c r="G76" s="108">
        <f>+MARS!L88</f>
        <v>0</v>
      </c>
    </row>
    <row r="77" spans="1:7" customFormat="1" ht="15" x14ac:dyDescent="0.25">
      <c r="A77" s="105">
        <f>+MARS!A21</f>
        <v>42809</v>
      </c>
      <c r="B77" s="106" t="s">
        <v>27</v>
      </c>
      <c r="C77" s="106" t="s">
        <v>44</v>
      </c>
      <c r="D77" s="107" t="s">
        <v>90</v>
      </c>
      <c r="E77" s="108">
        <f>+MARS!W21</f>
        <v>0</v>
      </c>
      <c r="F77" s="108">
        <f>+MARS!X21</f>
        <v>0</v>
      </c>
      <c r="G77" s="108">
        <f>+MARS!L89</f>
        <v>0</v>
      </c>
    </row>
    <row r="78" spans="1:7" customFormat="1" ht="15" x14ac:dyDescent="0.25">
      <c r="A78" s="105">
        <f>+MARS!A22</f>
        <v>42810</v>
      </c>
      <c r="B78" s="106" t="s">
        <v>27</v>
      </c>
      <c r="C78" s="106" t="s">
        <v>44</v>
      </c>
      <c r="D78" s="107" t="s">
        <v>90</v>
      </c>
      <c r="E78" s="108">
        <f>+MARS!W22</f>
        <v>0</v>
      </c>
      <c r="F78" s="108">
        <f>+MARS!X22</f>
        <v>0</v>
      </c>
      <c r="G78" s="108">
        <f>+MARS!L90</f>
        <v>0</v>
      </c>
    </row>
    <row r="79" spans="1:7" customFormat="1" ht="15" x14ac:dyDescent="0.25">
      <c r="A79" s="105">
        <f>+MARS!A23</f>
        <v>42811</v>
      </c>
      <c r="B79" s="106" t="s">
        <v>27</v>
      </c>
      <c r="C79" s="106" t="s">
        <v>44</v>
      </c>
      <c r="D79" s="107" t="s">
        <v>90</v>
      </c>
      <c r="E79" s="108">
        <f>+MARS!W23</f>
        <v>0</v>
      </c>
      <c r="F79" s="108">
        <f>+MARS!X23</f>
        <v>0</v>
      </c>
      <c r="G79" s="108">
        <f>+MARS!L91</f>
        <v>0</v>
      </c>
    </row>
    <row r="80" spans="1:7" customFormat="1" ht="15" x14ac:dyDescent="0.25">
      <c r="A80" s="105">
        <f>+MARS!A24</f>
        <v>42812</v>
      </c>
      <c r="B80" s="106" t="s">
        <v>27</v>
      </c>
      <c r="C80" s="106" t="s">
        <v>44</v>
      </c>
      <c r="D80" s="107" t="s">
        <v>90</v>
      </c>
      <c r="E80" s="108">
        <f>+MARS!W24</f>
        <v>0</v>
      </c>
      <c r="F80" s="108">
        <f>+MARS!X24</f>
        <v>0</v>
      </c>
      <c r="G80" s="108">
        <f>+MARS!L92</f>
        <v>0</v>
      </c>
    </row>
    <row r="81" spans="1:7" customFormat="1" ht="15" x14ac:dyDescent="0.25">
      <c r="A81" s="105">
        <f>+MARS!A25</f>
        <v>42813</v>
      </c>
      <c r="B81" s="106" t="s">
        <v>27</v>
      </c>
      <c r="C81" s="106" t="s">
        <v>44</v>
      </c>
      <c r="D81" s="107" t="s">
        <v>90</v>
      </c>
      <c r="E81" s="108">
        <f>+MARS!W25</f>
        <v>0</v>
      </c>
      <c r="F81" s="108">
        <f>+MARS!X25</f>
        <v>0</v>
      </c>
      <c r="G81" s="108">
        <f>+MARS!L93</f>
        <v>0</v>
      </c>
    </row>
    <row r="82" spans="1:7" customFormat="1" ht="15" x14ac:dyDescent="0.25">
      <c r="A82" s="105">
        <f>+MARS!A26</f>
        <v>42814</v>
      </c>
      <c r="B82" s="106" t="s">
        <v>27</v>
      </c>
      <c r="C82" s="106" t="s">
        <v>44</v>
      </c>
      <c r="D82" s="107" t="s">
        <v>90</v>
      </c>
      <c r="E82" s="108">
        <f>+MARS!W26</f>
        <v>0</v>
      </c>
      <c r="F82" s="108">
        <f>+MARS!X26</f>
        <v>0</v>
      </c>
      <c r="G82" s="108">
        <f>+MARS!L94</f>
        <v>0</v>
      </c>
    </row>
    <row r="83" spans="1:7" customFormat="1" ht="15" x14ac:dyDescent="0.25">
      <c r="A83" s="105">
        <f>+MARS!A27</f>
        <v>42815</v>
      </c>
      <c r="B83" s="106" t="s">
        <v>27</v>
      </c>
      <c r="C83" s="106" t="s">
        <v>44</v>
      </c>
      <c r="D83" s="107" t="s">
        <v>90</v>
      </c>
      <c r="E83" s="108">
        <f>+MARS!W27</f>
        <v>0</v>
      </c>
      <c r="F83" s="108">
        <f>+MARS!X27</f>
        <v>0</v>
      </c>
      <c r="G83" s="108">
        <f>+MARS!L95</f>
        <v>0</v>
      </c>
    </row>
    <row r="84" spans="1:7" customFormat="1" ht="15" x14ac:dyDescent="0.25">
      <c r="A84" s="105">
        <f>+MARS!A28</f>
        <v>42816</v>
      </c>
      <c r="B84" s="106" t="s">
        <v>27</v>
      </c>
      <c r="C84" s="106" t="s">
        <v>44</v>
      </c>
      <c r="D84" s="107" t="s">
        <v>90</v>
      </c>
      <c r="E84" s="108">
        <f>+MARS!W28</f>
        <v>0</v>
      </c>
      <c r="F84" s="108">
        <f>+MARS!X28</f>
        <v>0</v>
      </c>
      <c r="G84" s="108">
        <f>+MARS!L96</f>
        <v>0</v>
      </c>
    </row>
    <row r="85" spans="1:7" customFormat="1" ht="15" x14ac:dyDescent="0.25">
      <c r="A85" s="105">
        <f>+MARS!A29</f>
        <v>42817</v>
      </c>
      <c r="B85" s="106" t="s">
        <v>27</v>
      </c>
      <c r="C85" s="106" t="s">
        <v>44</v>
      </c>
      <c r="D85" s="107" t="s">
        <v>90</v>
      </c>
      <c r="E85" s="108">
        <f>+MARS!W29</f>
        <v>0</v>
      </c>
      <c r="F85" s="108">
        <f>+MARS!X29</f>
        <v>0</v>
      </c>
      <c r="G85" s="108">
        <f>+MARS!L97</f>
        <v>0</v>
      </c>
    </row>
    <row r="86" spans="1:7" customFormat="1" ht="15" x14ac:dyDescent="0.25">
      <c r="A86" s="105">
        <f>+MARS!A30</f>
        <v>42818</v>
      </c>
      <c r="B86" s="106" t="s">
        <v>27</v>
      </c>
      <c r="C86" s="106" t="s">
        <v>44</v>
      </c>
      <c r="D86" s="107" t="s">
        <v>90</v>
      </c>
      <c r="E86" s="108">
        <f>+MARS!W30</f>
        <v>0</v>
      </c>
      <c r="F86" s="108">
        <f>+MARS!X30</f>
        <v>0</v>
      </c>
      <c r="G86" s="108">
        <f>+MARS!L98</f>
        <v>0</v>
      </c>
    </row>
    <row r="87" spans="1:7" customFormat="1" ht="15" x14ac:dyDescent="0.25">
      <c r="A87" s="105">
        <f>+MARS!A31</f>
        <v>42819</v>
      </c>
      <c r="B87" s="106" t="s">
        <v>27</v>
      </c>
      <c r="C87" s="106" t="s">
        <v>44</v>
      </c>
      <c r="D87" s="107" t="s">
        <v>90</v>
      </c>
      <c r="E87" s="108">
        <f>+MARS!W31</f>
        <v>0</v>
      </c>
      <c r="F87" s="108">
        <f>+MARS!X31</f>
        <v>0</v>
      </c>
      <c r="G87" s="108">
        <f>+MARS!L99</f>
        <v>0</v>
      </c>
    </row>
    <row r="88" spans="1:7" customFormat="1" ht="15" x14ac:dyDescent="0.25">
      <c r="A88" s="105">
        <f>+MARS!A32</f>
        <v>42820</v>
      </c>
      <c r="B88" s="106" t="s">
        <v>27</v>
      </c>
      <c r="C88" s="106" t="s">
        <v>44</v>
      </c>
      <c r="D88" s="107" t="s">
        <v>90</v>
      </c>
      <c r="E88" s="108">
        <f>+MARS!W32</f>
        <v>0</v>
      </c>
      <c r="F88" s="108">
        <f>+MARS!X32</f>
        <v>0</v>
      </c>
      <c r="G88" s="108">
        <f>+MARS!L100</f>
        <v>0</v>
      </c>
    </row>
    <row r="89" spans="1:7" customFormat="1" ht="15" x14ac:dyDescent="0.25">
      <c r="A89" s="105">
        <f>+MARS!A33</f>
        <v>42821</v>
      </c>
      <c r="B89" s="106" t="s">
        <v>27</v>
      </c>
      <c r="C89" s="106" t="s">
        <v>44</v>
      </c>
      <c r="D89" s="107" t="s">
        <v>90</v>
      </c>
      <c r="E89" s="108">
        <f>+MARS!W33</f>
        <v>0</v>
      </c>
      <c r="F89" s="108">
        <f>+MARS!X33</f>
        <v>0</v>
      </c>
      <c r="G89" s="108">
        <f>+MARS!L101</f>
        <v>0</v>
      </c>
    </row>
    <row r="90" spans="1:7" customFormat="1" ht="15" x14ac:dyDescent="0.25">
      <c r="A90" s="105">
        <f>+MARS!A34</f>
        <v>42822</v>
      </c>
      <c r="B90" s="106" t="s">
        <v>27</v>
      </c>
      <c r="C90" s="106" t="s">
        <v>44</v>
      </c>
      <c r="D90" s="107" t="s">
        <v>90</v>
      </c>
      <c r="E90" s="108">
        <f>+MARS!W34</f>
        <v>0</v>
      </c>
      <c r="F90" s="108">
        <f>+MARS!X34</f>
        <v>0</v>
      </c>
      <c r="G90" s="108">
        <f>+MARS!L102</f>
        <v>0</v>
      </c>
    </row>
    <row r="91" spans="1:7" customFormat="1" ht="15" x14ac:dyDescent="0.25">
      <c r="A91" s="105">
        <f>+MARS!A35</f>
        <v>42823</v>
      </c>
      <c r="B91" s="106" t="s">
        <v>27</v>
      </c>
      <c r="C91" s="106" t="s">
        <v>44</v>
      </c>
      <c r="D91" s="107" t="s">
        <v>90</v>
      </c>
      <c r="E91" s="108">
        <f>+MARS!W35</f>
        <v>0</v>
      </c>
      <c r="F91" s="108">
        <f>+MARS!X35</f>
        <v>0</v>
      </c>
      <c r="G91" s="108">
        <f>+MARS!L103</f>
        <v>0</v>
      </c>
    </row>
    <row r="92" spans="1:7" customFormat="1" ht="15" x14ac:dyDescent="0.25">
      <c r="A92" s="105">
        <f>+MARS!A36</f>
        <v>42824</v>
      </c>
      <c r="B92" s="106" t="s">
        <v>27</v>
      </c>
      <c r="C92" s="106" t="s">
        <v>44</v>
      </c>
      <c r="D92" s="107" t="s">
        <v>90</v>
      </c>
      <c r="E92" s="108">
        <f>+MARS!W36</f>
        <v>0</v>
      </c>
      <c r="F92" s="108">
        <f>+MARS!X36</f>
        <v>0</v>
      </c>
      <c r="G92" s="108">
        <f>+MARS!L104</f>
        <v>0</v>
      </c>
    </row>
    <row r="93" spans="1:7" customFormat="1" ht="15" x14ac:dyDescent="0.25">
      <c r="A93" s="105">
        <f>+MARS!A37</f>
        <v>42825</v>
      </c>
      <c r="B93" s="106" t="s">
        <v>27</v>
      </c>
      <c r="C93" s="106" t="s">
        <v>44</v>
      </c>
      <c r="D93" s="107" t="s">
        <v>90</v>
      </c>
      <c r="E93" s="108">
        <f>+MARS!W37</f>
        <v>0</v>
      </c>
      <c r="F93" s="108">
        <f>+MARS!X37</f>
        <v>0</v>
      </c>
      <c r="G93" s="108">
        <f>+MARS!L105</f>
        <v>0</v>
      </c>
    </row>
    <row r="94" spans="1:7" customFormat="1" ht="15" x14ac:dyDescent="0.25">
      <c r="A94" s="105">
        <f>+MARS!A37</f>
        <v>42825</v>
      </c>
      <c r="B94" s="106" t="s">
        <v>27</v>
      </c>
      <c r="C94" s="106">
        <v>530</v>
      </c>
      <c r="D94" s="107" t="s">
        <v>30</v>
      </c>
      <c r="E94" s="106" t="s">
        <v>30</v>
      </c>
      <c r="F94" s="108">
        <f>IF(SUM(G1:G93)-SUM(F1:F93)&gt;0,SUM(G1:G93)-SUM(F1:F93),0)</f>
        <v>0</v>
      </c>
      <c r="G94" s="108">
        <f>IF(SUM(G1:G93)-SUM(F1:F93)&lt;0,SUM(G1:G93)-SUM(F1:F93),0)</f>
        <v>0</v>
      </c>
    </row>
    <row r="95" spans="1:7" customFormat="1" ht="15" x14ac:dyDescent="0.25">
      <c r="A95" s="98">
        <f>+MARS!A37</f>
        <v>42825</v>
      </c>
      <c r="B95" s="109" t="s">
        <v>47</v>
      </c>
      <c r="C95" s="99">
        <f>+CARACTERISTIQUES!C4</f>
        <v>70700000</v>
      </c>
      <c r="D95" s="107" t="s">
        <v>90</v>
      </c>
      <c r="E95" s="110" t="s">
        <v>93</v>
      </c>
      <c r="F95" s="99">
        <v>0</v>
      </c>
      <c r="G95" s="111">
        <f>+MARS!G39</f>
        <v>0</v>
      </c>
    </row>
    <row r="96" spans="1:7" customFormat="1" ht="15" x14ac:dyDescent="0.25">
      <c r="A96" s="98">
        <f>+MARS!A37</f>
        <v>42825</v>
      </c>
      <c r="B96" s="109" t="s">
        <v>47</v>
      </c>
      <c r="C96" s="99">
        <f>+CARACTERISTIQUES!C5</f>
        <v>70700500</v>
      </c>
      <c r="D96" s="107" t="s">
        <v>90</v>
      </c>
      <c r="E96" s="110" t="s">
        <v>94</v>
      </c>
      <c r="F96" s="99">
        <v>0</v>
      </c>
      <c r="G96" s="111">
        <f>+MARS!E39</f>
        <v>0</v>
      </c>
    </row>
    <row r="97" spans="1:7" customFormat="1" ht="15" x14ac:dyDescent="0.25">
      <c r="A97" s="98">
        <f>+MARS!A37</f>
        <v>42825</v>
      </c>
      <c r="B97" s="109" t="s">
        <v>47</v>
      </c>
      <c r="C97" s="99">
        <f>+CARACTERISTIQUES!C6</f>
        <v>70701000</v>
      </c>
      <c r="D97" s="107" t="s">
        <v>90</v>
      </c>
      <c r="E97" s="110" t="s">
        <v>95</v>
      </c>
      <c r="F97" s="99">
        <v>0</v>
      </c>
      <c r="G97" s="111">
        <f>+MARS!C39</f>
        <v>0</v>
      </c>
    </row>
    <row r="98" spans="1:7" customFormat="1" ht="15" x14ac:dyDescent="0.25">
      <c r="A98" s="98">
        <f>+MARS!A37</f>
        <v>42825</v>
      </c>
      <c r="B98" s="109" t="s">
        <v>47</v>
      </c>
      <c r="C98" s="99">
        <f>+CARACTERISTIQUES!C7</f>
        <v>70702000</v>
      </c>
      <c r="D98" s="107" t="s">
        <v>90</v>
      </c>
      <c r="E98" s="110" t="s">
        <v>96</v>
      </c>
      <c r="F98" s="99">
        <v>0</v>
      </c>
      <c r="G98" s="111">
        <f>+MARS!B39</f>
        <v>0</v>
      </c>
    </row>
    <row r="99" spans="1:7" customFormat="1" ht="15" x14ac:dyDescent="0.25">
      <c r="A99" s="98">
        <f>+MARS!A37</f>
        <v>42825</v>
      </c>
      <c r="B99" s="109" t="s">
        <v>47</v>
      </c>
      <c r="C99" s="99">
        <f>+CARACTERISTIQUES!C9</f>
        <v>44571000</v>
      </c>
      <c r="D99" s="107" t="s">
        <v>90</v>
      </c>
      <c r="E99" s="110" t="s">
        <v>97</v>
      </c>
      <c r="F99" s="99">
        <v>0</v>
      </c>
      <c r="G99" s="111">
        <f>+MARS!C40</f>
        <v>0</v>
      </c>
    </row>
    <row r="100" spans="1:7" customFormat="1" ht="15" x14ac:dyDescent="0.25">
      <c r="A100" s="98">
        <f>+MARS!A37</f>
        <v>42825</v>
      </c>
      <c r="B100" s="109" t="s">
        <v>47</v>
      </c>
      <c r="C100" s="99">
        <f>+CARACTERISTIQUES!C10</f>
        <v>44572000</v>
      </c>
      <c r="D100" s="107" t="s">
        <v>90</v>
      </c>
      <c r="E100" s="110" t="s">
        <v>98</v>
      </c>
      <c r="F100" s="99">
        <v>0</v>
      </c>
      <c r="G100" s="111">
        <f>+MARS!B40</f>
        <v>0</v>
      </c>
    </row>
    <row r="101" spans="1:7" customFormat="1" ht="15" x14ac:dyDescent="0.25">
      <c r="A101" s="98">
        <f>+MARS!A37</f>
        <v>42825</v>
      </c>
      <c r="B101" s="109" t="s">
        <v>47</v>
      </c>
      <c r="C101" s="99">
        <f>+CARACTERISTIQUES!C11</f>
        <v>44575500</v>
      </c>
      <c r="D101" s="107" t="s">
        <v>90</v>
      </c>
      <c r="E101" s="110" t="s">
        <v>99</v>
      </c>
      <c r="F101" s="99">
        <v>0</v>
      </c>
      <c r="G101" s="111">
        <f>+MARS!E40</f>
        <v>0</v>
      </c>
    </row>
    <row r="102" spans="1:7" customFormat="1" ht="15" x14ac:dyDescent="0.25">
      <c r="A102" s="98">
        <f>+MARS!A37</f>
        <v>42825</v>
      </c>
      <c r="B102" s="109" t="s">
        <v>47</v>
      </c>
      <c r="C102" s="99" t="str">
        <f>+CARACTERISTIQUES!C13</f>
        <v>0ESPECES</v>
      </c>
      <c r="D102" s="107" t="s">
        <v>90</v>
      </c>
      <c r="E102" s="110" t="s">
        <v>92</v>
      </c>
      <c r="F102" s="111">
        <f>+MARS!L38</f>
        <v>0</v>
      </c>
      <c r="G102" s="99">
        <v>0</v>
      </c>
    </row>
    <row r="103" spans="1:7" customFormat="1" ht="15" x14ac:dyDescent="0.25">
      <c r="A103" s="98">
        <f>+MARS!A37</f>
        <v>42825</v>
      </c>
      <c r="B103" s="109" t="s">
        <v>47</v>
      </c>
      <c r="C103" s="99" t="str">
        <f>+CARACTERISTIQUES!C14</f>
        <v>0CB</v>
      </c>
      <c r="D103" s="107" t="s">
        <v>90</v>
      </c>
      <c r="E103" s="110" t="s">
        <v>92</v>
      </c>
      <c r="F103" s="111">
        <f>+MARS!J38</f>
        <v>0</v>
      </c>
      <c r="G103" s="99">
        <v>0</v>
      </c>
    </row>
    <row r="104" spans="1:7" customFormat="1" ht="15" x14ac:dyDescent="0.25">
      <c r="A104" s="98">
        <f>+MARS!A37</f>
        <v>42825</v>
      </c>
      <c r="B104" s="109" t="s">
        <v>47</v>
      </c>
      <c r="C104" s="99" t="str">
        <f>+CARACTERISTIQUES!C15</f>
        <v>0CHEQUES</v>
      </c>
      <c r="D104" s="107" t="s">
        <v>90</v>
      </c>
      <c r="E104" s="110" t="s">
        <v>92</v>
      </c>
      <c r="F104" s="111">
        <f>+MARS!K38</f>
        <v>0</v>
      </c>
      <c r="G104" s="99">
        <v>0</v>
      </c>
    </row>
    <row r="105" spans="1:7" customFormat="1" ht="15" x14ac:dyDescent="0.25">
      <c r="A105" s="98">
        <f>+MARS!A37</f>
        <v>42825</v>
      </c>
      <c r="B105" s="109" t="s">
        <v>47</v>
      </c>
      <c r="C105" s="99" t="str">
        <f>+CARACTERISTIQUES!C16</f>
        <v>0TR</v>
      </c>
      <c r="D105" s="107" t="s">
        <v>90</v>
      </c>
      <c r="E105" s="110" t="s">
        <v>92</v>
      </c>
      <c r="F105" s="111">
        <f>+MARS!M38</f>
        <v>0</v>
      </c>
      <c r="G105" s="99">
        <v>0</v>
      </c>
    </row>
    <row r="106" spans="1:7" customFormat="1" ht="15" x14ac:dyDescent="0.25">
      <c r="A106" s="98">
        <f>+MARS!A37</f>
        <v>42825</v>
      </c>
      <c r="B106" s="109" t="s">
        <v>47</v>
      </c>
      <c r="C106" s="99" t="str">
        <f>+CARACTERISTIQUES!C17</f>
        <v>0CV</v>
      </c>
      <c r="D106" s="107" t="s">
        <v>90</v>
      </c>
      <c r="E106" s="110" t="s">
        <v>92</v>
      </c>
      <c r="F106" s="111">
        <f>+MARS!N38</f>
        <v>0</v>
      </c>
      <c r="G106" s="99">
        <v>0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 enableFormatConditionsCalculation="0">
    <pageSetUpPr fitToPage="1"/>
  </sheetPr>
  <dimension ref="A1:AB56"/>
  <sheetViews>
    <sheetView zoomScale="90" zoomScaleNormal="90" zoomScalePageLayoutView="90" workbookViewId="0">
      <selection activeCell="H39" sqref="H39"/>
    </sheetView>
  </sheetViews>
  <sheetFormatPr baseColWidth="10" defaultColWidth="11.42578125" defaultRowHeight="12.75" x14ac:dyDescent="0.2"/>
  <cols>
    <col min="1" max="1" width="12.42578125" style="46" customWidth="1"/>
    <col min="2" max="6" width="9.42578125" style="46" customWidth="1"/>
    <col min="7" max="7" width="11.7109375" style="46" customWidth="1"/>
    <col min="8" max="8" width="9.42578125" style="46" customWidth="1"/>
    <col min="9" max="9" width="0.7109375" style="46" customWidth="1"/>
    <col min="10" max="15" width="9.42578125" style="46" customWidth="1"/>
    <col min="16" max="16" width="0.7109375" style="46" customWidth="1"/>
    <col min="17" max="21" width="9.42578125" style="46" customWidth="1"/>
    <col min="22" max="22" width="0.7109375" style="46" customWidth="1"/>
    <col min="23" max="23" width="18.42578125" style="46" customWidth="1"/>
    <col min="24" max="24" width="11.42578125" style="46"/>
    <col min="25" max="25" width="0.7109375" style="46" customWidth="1"/>
    <col min="26" max="16384" width="11.42578125" style="46"/>
  </cols>
  <sheetData>
    <row r="1" spans="1:28" x14ac:dyDescent="0.2">
      <c r="A1" s="128"/>
      <c r="B1" s="128"/>
      <c r="C1" s="45"/>
      <c r="D1" s="117"/>
      <c r="E1" s="45"/>
      <c r="F1" s="117"/>
      <c r="J1" s="129"/>
      <c r="K1" s="129"/>
    </row>
    <row r="2" spans="1:28" x14ac:dyDescent="0.2">
      <c r="A2" s="47"/>
      <c r="J2" s="48"/>
    </row>
    <row r="3" spans="1:28" x14ac:dyDescent="0.2">
      <c r="A3" s="132"/>
      <c r="B3" s="132"/>
      <c r="C3" s="132" t="s">
        <v>25</v>
      </c>
      <c r="D3" s="132"/>
      <c r="E3" s="132"/>
      <c r="F3" s="118"/>
      <c r="G3" s="32"/>
      <c r="H3" s="32"/>
      <c r="I3" s="32"/>
      <c r="J3" s="130" t="s">
        <v>34</v>
      </c>
      <c r="K3" s="130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22.5" x14ac:dyDescent="0.2">
      <c r="A4" s="33"/>
      <c r="B4" s="32"/>
      <c r="C4" s="32"/>
      <c r="D4" s="32"/>
      <c r="E4" s="32"/>
      <c r="F4" s="32"/>
      <c r="G4" s="32"/>
      <c r="H4" s="32"/>
      <c r="I4" s="32"/>
      <c r="J4" s="34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77" t="s">
        <v>0</v>
      </c>
      <c r="AB4" s="77" t="s">
        <v>1</v>
      </c>
    </row>
    <row r="5" spans="1:28" ht="23.1" customHeight="1" x14ac:dyDescent="0.2">
      <c r="A5" s="32"/>
      <c r="B5" s="131" t="s">
        <v>2</v>
      </c>
      <c r="C5" s="131"/>
      <c r="D5" s="131"/>
      <c r="E5" s="131"/>
      <c r="F5" s="131"/>
      <c r="G5" s="131"/>
      <c r="H5" s="131"/>
      <c r="I5" s="67"/>
      <c r="J5" s="133" t="s">
        <v>3</v>
      </c>
      <c r="K5" s="133"/>
      <c r="L5" s="133"/>
      <c r="M5" s="133"/>
      <c r="N5" s="133"/>
      <c r="O5" s="68"/>
      <c r="P5" s="69"/>
      <c r="Q5" s="120" t="s">
        <v>4</v>
      </c>
      <c r="R5" s="120"/>
      <c r="S5" s="120"/>
      <c r="T5" s="120"/>
      <c r="U5" s="120"/>
      <c r="V5" s="69"/>
      <c r="W5" s="121" t="s">
        <v>5</v>
      </c>
      <c r="X5" s="122"/>
      <c r="Y5" s="69"/>
      <c r="Z5" s="123" t="s">
        <v>6</v>
      </c>
      <c r="AA5" s="78" t="s">
        <v>7</v>
      </c>
      <c r="AB5" s="78" t="s">
        <v>7</v>
      </c>
    </row>
    <row r="6" spans="1:28" ht="28.35" customHeight="1" x14ac:dyDescent="0.2">
      <c r="A6" s="70" t="s">
        <v>8</v>
      </c>
      <c r="B6" s="71">
        <v>0.2</v>
      </c>
      <c r="C6" s="71">
        <v>0.1</v>
      </c>
      <c r="D6" s="71">
        <v>8.5000000000000006E-2</v>
      </c>
      <c r="E6" s="71">
        <v>5.5E-2</v>
      </c>
      <c r="F6" s="71">
        <v>2.1000000000000001E-2</v>
      </c>
      <c r="G6" s="89" t="s">
        <v>24</v>
      </c>
      <c r="H6" s="71" t="s">
        <v>9</v>
      </c>
      <c r="I6" s="73"/>
      <c r="J6" s="71" t="s">
        <v>10</v>
      </c>
      <c r="K6" s="71" t="s">
        <v>11</v>
      </c>
      <c r="L6" s="71" t="s">
        <v>12</v>
      </c>
      <c r="M6" s="71" t="s">
        <v>13</v>
      </c>
      <c r="N6" s="71" t="s">
        <v>14</v>
      </c>
      <c r="O6" s="71" t="s">
        <v>9</v>
      </c>
      <c r="P6" s="74"/>
      <c r="Q6" s="75" t="s">
        <v>15</v>
      </c>
      <c r="R6" s="75" t="s">
        <v>16</v>
      </c>
      <c r="S6" s="75" t="s">
        <v>17</v>
      </c>
      <c r="T6" s="75" t="s">
        <v>18</v>
      </c>
      <c r="U6" s="75" t="s">
        <v>9</v>
      </c>
      <c r="V6" s="74"/>
      <c r="W6" s="76" t="s">
        <v>26</v>
      </c>
      <c r="X6" s="76" t="s">
        <v>19</v>
      </c>
      <c r="Y6" s="74"/>
      <c r="Z6" s="123"/>
      <c r="AA6" s="44">
        <f>MARS!AA37</f>
        <v>0</v>
      </c>
      <c r="AB6" s="44">
        <f>MARS!AB37</f>
        <v>0</v>
      </c>
    </row>
    <row r="7" spans="1:28" x14ac:dyDescent="0.2">
      <c r="A7" s="79">
        <f>+MARS!A37+1</f>
        <v>42826</v>
      </c>
      <c r="B7" s="7"/>
      <c r="C7" s="7"/>
      <c r="D7" s="7"/>
      <c r="E7" s="7"/>
      <c r="F7" s="7"/>
      <c r="G7" s="7"/>
      <c r="H7" s="85">
        <f t="shared" ref="H7:H36" si="0">SUM(B7:G7)</f>
        <v>0</v>
      </c>
      <c r="I7" s="49"/>
      <c r="J7" s="9"/>
      <c r="K7" s="9"/>
      <c r="L7" s="9"/>
      <c r="M7" s="9"/>
      <c r="N7" s="9"/>
      <c r="O7" s="39">
        <f t="shared" ref="O7:O36" si="1">SUM(J7:N7)</f>
        <v>0</v>
      </c>
      <c r="P7" s="50"/>
      <c r="Q7" s="9"/>
      <c r="R7" s="9"/>
      <c r="S7" s="9"/>
      <c r="T7" s="9"/>
      <c r="U7" s="37">
        <f t="shared" ref="U7:U36" si="2">SUM(Q7:T7)</f>
        <v>0</v>
      </c>
      <c r="V7" s="50"/>
      <c r="W7" s="9"/>
      <c r="X7" s="9"/>
      <c r="Y7" s="50"/>
      <c r="Z7" s="37">
        <f t="shared" ref="Z7:Z37" si="3">(O7-U7-X7)</f>
        <v>0</v>
      </c>
      <c r="AA7" s="37">
        <f t="shared" ref="AA7:AA36" si="4">(AA6+L7-S7-X7)</f>
        <v>0</v>
      </c>
      <c r="AB7" s="37">
        <f t="shared" ref="AB7:AB36" si="5">AB6+O7-U7-X7</f>
        <v>0</v>
      </c>
    </row>
    <row r="8" spans="1:28" x14ac:dyDescent="0.2">
      <c r="A8" s="79">
        <f>+A7+1</f>
        <v>42827</v>
      </c>
      <c r="B8" s="7"/>
      <c r="C8" s="7"/>
      <c r="D8" s="7"/>
      <c r="E8" s="7"/>
      <c r="F8" s="7"/>
      <c r="G8" s="7"/>
      <c r="H8" s="85">
        <f t="shared" si="0"/>
        <v>0</v>
      </c>
      <c r="I8" s="49"/>
      <c r="J8" s="9"/>
      <c r="K8" s="9"/>
      <c r="L8" s="9"/>
      <c r="M8" s="9"/>
      <c r="N8" s="9"/>
      <c r="O8" s="39">
        <f t="shared" si="1"/>
        <v>0</v>
      </c>
      <c r="P8" s="50"/>
      <c r="Q8" s="9"/>
      <c r="R8" s="9"/>
      <c r="S8" s="9"/>
      <c r="T8" s="9"/>
      <c r="U8" s="37">
        <f t="shared" si="2"/>
        <v>0</v>
      </c>
      <c r="V8" s="50"/>
      <c r="W8" s="9"/>
      <c r="X8" s="9"/>
      <c r="Y8" s="50"/>
      <c r="Z8" s="37">
        <f t="shared" si="3"/>
        <v>0</v>
      </c>
      <c r="AA8" s="37">
        <f t="shared" si="4"/>
        <v>0</v>
      </c>
      <c r="AB8" s="37">
        <f t="shared" si="5"/>
        <v>0</v>
      </c>
    </row>
    <row r="9" spans="1:28" x14ac:dyDescent="0.2">
      <c r="A9" s="79">
        <f t="shared" ref="A9:A36" si="6">+A8+1</f>
        <v>42828</v>
      </c>
      <c r="B9" s="7"/>
      <c r="C9" s="7"/>
      <c r="D9" s="7"/>
      <c r="E9" s="7"/>
      <c r="F9" s="7"/>
      <c r="G9" s="7"/>
      <c r="H9" s="85">
        <f t="shared" si="0"/>
        <v>0</v>
      </c>
      <c r="I9" s="49"/>
      <c r="J9" s="9"/>
      <c r="K9" s="9"/>
      <c r="L9" s="9"/>
      <c r="M9" s="9"/>
      <c r="N9" s="9"/>
      <c r="O9" s="39">
        <f t="shared" si="1"/>
        <v>0</v>
      </c>
      <c r="P9" s="50"/>
      <c r="Q9" s="9"/>
      <c r="R9" s="9"/>
      <c r="S9" s="9"/>
      <c r="T9" s="9"/>
      <c r="U9" s="37">
        <f t="shared" si="2"/>
        <v>0</v>
      </c>
      <c r="V9" s="50"/>
      <c r="W9" s="9"/>
      <c r="X9" s="9"/>
      <c r="Y9" s="50"/>
      <c r="Z9" s="37">
        <f t="shared" si="3"/>
        <v>0</v>
      </c>
      <c r="AA9" s="37">
        <f t="shared" si="4"/>
        <v>0</v>
      </c>
      <c r="AB9" s="37">
        <f t="shared" si="5"/>
        <v>0</v>
      </c>
    </row>
    <row r="10" spans="1:28" x14ac:dyDescent="0.2">
      <c r="A10" s="79">
        <f t="shared" si="6"/>
        <v>42829</v>
      </c>
      <c r="B10" s="7"/>
      <c r="C10" s="7"/>
      <c r="D10" s="7"/>
      <c r="E10" s="7"/>
      <c r="F10" s="7"/>
      <c r="G10" s="7"/>
      <c r="H10" s="85">
        <f t="shared" si="0"/>
        <v>0</v>
      </c>
      <c r="I10" s="49"/>
      <c r="J10" s="9"/>
      <c r="K10" s="9"/>
      <c r="L10" s="9"/>
      <c r="M10" s="9"/>
      <c r="N10" s="9"/>
      <c r="O10" s="39">
        <f t="shared" si="1"/>
        <v>0</v>
      </c>
      <c r="P10" s="50"/>
      <c r="Q10" s="9"/>
      <c r="R10" s="9"/>
      <c r="S10" s="9"/>
      <c r="T10" s="9"/>
      <c r="U10" s="37">
        <f t="shared" si="2"/>
        <v>0</v>
      </c>
      <c r="V10" s="50"/>
      <c r="W10" s="9"/>
      <c r="X10" s="9"/>
      <c r="Y10" s="50"/>
      <c r="Z10" s="37">
        <f t="shared" si="3"/>
        <v>0</v>
      </c>
      <c r="AA10" s="37">
        <f t="shared" si="4"/>
        <v>0</v>
      </c>
      <c r="AB10" s="37">
        <f t="shared" si="5"/>
        <v>0</v>
      </c>
    </row>
    <row r="11" spans="1:28" x14ac:dyDescent="0.2">
      <c r="A11" s="79">
        <f t="shared" si="6"/>
        <v>42830</v>
      </c>
      <c r="B11" s="7"/>
      <c r="C11" s="7"/>
      <c r="D11" s="7"/>
      <c r="E11" s="7"/>
      <c r="F11" s="7"/>
      <c r="G11" s="7"/>
      <c r="H11" s="85">
        <f t="shared" si="0"/>
        <v>0</v>
      </c>
      <c r="I11" s="49"/>
      <c r="J11" s="7"/>
      <c r="K11" s="7"/>
      <c r="L11" s="7"/>
      <c r="M11" s="7"/>
      <c r="N11" s="7"/>
      <c r="O11" s="39">
        <f t="shared" si="1"/>
        <v>0</v>
      </c>
      <c r="P11" s="50"/>
      <c r="Q11" s="7"/>
      <c r="R11" s="7"/>
      <c r="S11" s="7"/>
      <c r="T11" s="9"/>
      <c r="U11" s="37">
        <f t="shared" si="2"/>
        <v>0</v>
      </c>
      <c r="V11" s="50"/>
      <c r="W11" s="9"/>
      <c r="X11" s="9"/>
      <c r="Y11" s="50"/>
      <c r="Z11" s="37">
        <f t="shared" si="3"/>
        <v>0</v>
      </c>
      <c r="AA11" s="37">
        <f t="shared" si="4"/>
        <v>0</v>
      </c>
      <c r="AB11" s="37">
        <f t="shared" si="5"/>
        <v>0</v>
      </c>
    </row>
    <row r="12" spans="1:28" x14ac:dyDescent="0.2">
      <c r="A12" s="79">
        <f t="shared" si="6"/>
        <v>42831</v>
      </c>
      <c r="B12" s="7"/>
      <c r="C12" s="7"/>
      <c r="D12" s="7"/>
      <c r="E12" s="7"/>
      <c r="F12" s="7"/>
      <c r="G12" s="7"/>
      <c r="H12" s="85">
        <f t="shared" si="0"/>
        <v>0</v>
      </c>
      <c r="I12" s="49"/>
      <c r="J12" s="9"/>
      <c r="K12" s="9"/>
      <c r="L12" s="9"/>
      <c r="M12" s="9"/>
      <c r="N12" s="9"/>
      <c r="O12" s="39">
        <f t="shared" si="1"/>
        <v>0</v>
      </c>
      <c r="P12" s="50"/>
      <c r="Q12" s="9"/>
      <c r="R12" s="9"/>
      <c r="S12" s="9"/>
      <c r="T12" s="9"/>
      <c r="U12" s="37">
        <f t="shared" si="2"/>
        <v>0</v>
      </c>
      <c r="V12" s="50"/>
      <c r="W12" s="9"/>
      <c r="X12" s="9"/>
      <c r="Y12" s="50"/>
      <c r="Z12" s="37">
        <f t="shared" si="3"/>
        <v>0</v>
      </c>
      <c r="AA12" s="37">
        <f t="shared" si="4"/>
        <v>0</v>
      </c>
      <c r="AB12" s="37">
        <f t="shared" si="5"/>
        <v>0</v>
      </c>
    </row>
    <row r="13" spans="1:28" x14ac:dyDescent="0.2">
      <c r="A13" s="79">
        <f t="shared" si="6"/>
        <v>42832</v>
      </c>
      <c r="B13" s="7"/>
      <c r="C13" s="7"/>
      <c r="D13" s="7"/>
      <c r="E13" s="7"/>
      <c r="F13" s="7"/>
      <c r="G13" s="7"/>
      <c r="H13" s="85">
        <f t="shared" si="0"/>
        <v>0</v>
      </c>
      <c r="I13" s="49"/>
      <c r="J13" s="9"/>
      <c r="K13" s="9"/>
      <c r="L13" s="9"/>
      <c r="M13" s="9"/>
      <c r="N13" s="9"/>
      <c r="O13" s="39">
        <f t="shared" si="1"/>
        <v>0</v>
      </c>
      <c r="P13" s="50"/>
      <c r="Q13" s="12"/>
      <c r="R13" s="12"/>
      <c r="S13" s="9"/>
      <c r="T13" s="9"/>
      <c r="U13" s="37">
        <f t="shared" si="2"/>
        <v>0</v>
      </c>
      <c r="V13" s="50"/>
      <c r="W13" s="9"/>
      <c r="X13" s="9"/>
      <c r="Y13" s="50"/>
      <c r="Z13" s="37">
        <f t="shared" si="3"/>
        <v>0</v>
      </c>
      <c r="AA13" s="37">
        <f t="shared" si="4"/>
        <v>0</v>
      </c>
      <c r="AB13" s="37">
        <f t="shared" si="5"/>
        <v>0</v>
      </c>
    </row>
    <row r="14" spans="1:28" x14ac:dyDescent="0.2">
      <c r="A14" s="79">
        <f t="shared" si="6"/>
        <v>42833</v>
      </c>
      <c r="B14" s="7"/>
      <c r="C14" s="7"/>
      <c r="D14" s="7"/>
      <c r="E14" s="7"/>
      <c r="F14" s="7"/>
      <c r="G14" s="7"/>
      <c r="H14" s="85">
        <f t="shared" si="0"/>
        <v>0</v>
      </c>
      <c r="I14" s="49"/>
      <c r="J14" s="9"/>
      <c r="K14" s="9"/>
      <c r="L14" s="9"/>
      <c r="M14" s="9"/>
      <c r="N14" s="9"/>
      <c r="O14" s="39">
        <f t="shared" si="1"/>
        <v>0</v>
      </c>
      <c r="P14" s="50"/>
      <c r="Q14" s="9"/>
      <c r="R14" s="9"/>
      <c r="S14" s="9"/>
      <c r="T14" s="9"/>
      <c r="U14" s="37">
        <f t="shared" si="2"/>
        <v>0</v>
      </c>
      <c r="V14" s="50"/>
      <c r="W14" s="9"/>
      <c r="X14" s="9"/>
      <c r="Y14" s="50"/>
      <c r="Z14" s="37">
        <f t="shared" si="3"/>
        <v>0</v>
      </c>
      <c r="AA14" s="37">
        <f t="shared" si="4"/>
        <v>0</v>
      </c>
      <c r="AB14" s="37">
        <f t="shared" si="5"/>
        <v>0</v>
      </c>
    </row>
    <row r="15" spans="1:28" x14ac:dyDescent="0.2">
      <c r="A15" s="79">
        <f t="shared" si="6"/>
        <v>42834</v>
      </c>
      <c r="B15" s="7"/>
      <c r="C15" s="7"/>
      <c r="D15" s="7"/>
      <c r="E15" s="7"/>
      <c r="F15" s="7"/>
      <c r="G15" s="7"/>
      <c r="H15" s="85">
        <f t="shared" si="0"/>
        <v>0</v>
      </c>
      <c r="I15" s="49"/>
      <c r="J15" s="9"/>
      <c r="K15" s="9"/>
      <c r="L15" s="9"/>
      <c r="M15" s="9"/>
      <c r="N15" s="9"/>
      <c r="O15" s="39">
        <f t="shared" si="1"/>
        <v>0</v>
      </c>
      <c r="P15" s="50"/>
      <c r="Q15" s="9"/>
      <c r="R15" s="9"/>
      <c r="S15" s="9"/>
      <c r="T15" s="9"/>
      <c r="U15" s="37">
        <f t="shared" si="2"/>
        <v>0</v>
      </c>
      <c r="V15" s="50"/>
      <c r="W15" s="9"/>
      <c r="X15" s="9"/>
      <c r="Y15" s="50"/>
      <c r="Z15" s="37">
        <f t="shared" si="3"/>
        <v>0</v>
      </c>
      <c r="AA15" s="37">
        <f t="shared" si="4"/>
        <v>0</v>
      </c>
      <c r="AB15" s="37">
        <f t="shared" si="5"/>
        <v>0</v>
      </c>
    </row>
    <row r="16" spans="1:28" x14ac:dyDescent="0.2">
      <c r="A16" s="79">
        <f t="shared" si="6"/>
        <v>42835</v>
      </c>
      <c r="B16" s="7"/>
      <c r="C16" s="7"/>
      <c r="D16" s="7"/>
      <c r="E16" s="7"/>
      <c r="F16" s="7"/>
      <c r="G16" s="7"/>
      <c r="H16" s="85">
        <f t="shared" si="0"/>
        <v>0</v>
      </c>
      <c r="I16" s="49"/>
      <c r="J16" s="9"/>
      <c r="K16" s="9"/>
      <c r="L16" s="9"/>
      <c r="M16" s="9"/>
      <c r="N16" s="9"/>
      <c r="O16" s="39">
        <f t="shared" si="1"/>
        <v>0</v>
      </c>
      <c r="P16" s="50"/>
      <c r="Q16" s="9"/>
      <c r="R16" s="9"/>
      <c r="S16" s="9"/>
      <c r="T16" s="9"/>
      <c r="U16" s="37">
        <f t="shared" si="2"/>
        <v>0</v>
      </c>
      <c r="V16" s="50"/>
      <c r="W16" s="9"/>
      <c r="X16" s="9"/>
      <c r="Y16" s="50"/>
      <c r="Z16" s="37">
        <f t="shared" si="3"/>
        <v>0</v>
      </c>
      <c r="AA16" s="37">
        <f t="shared" si="4"/>
        <v>0</v>
      </c>
      <c r="AB16" s="37">
        <f t="shared" si="5"/>
        <v>0</v>
      </c>
    </row>
    <row r="17" spans="1:28" x14ac:dyDescent="0.2">
      <c r="A17" s="79">
        <f t="shared" si="6"/>
        <v>42836</v>
      </c>
      <c r="B17" s="7"/>
      <c r="C17" s="7"/>
      <c r="D17" s="7"/>
      <c r="E17" s="7"/>
      <c r="F17" s="7"/>
      <c r="G17" s="7"/>
      <c r="H17" s="85">
        <f t="shared" si="0"/>
        <v>0</v>
      </c>
      <c r="I17" s="49"/>
      <c r="J17" s="9"/>
      <c r="K17" s="9"/>
      <c r="L17" s="9"/>
      <c r="M17" s="9"/>
      <c r="N17" s="9"/>
      <c r="O17" s="39">
        <f t="shared" si="1"/>
        <v>0</v>
      </c>
      <c r="P17" s="50"/>
      <c r="Q17" s="9"/>
      <c r="R17" s="9"/>
      <c r="S17" s="9"/>
      <c r="T17" s="9"/>
      <c r="U17" s="37">
        <f t="shared" si="2"/>
        <v>0</v>
      </c>
      <c r="V17" s="50"/>
      <c r="W17" s="9"/>
      <c r="X17" s="9"/>
      <c r="Y17" s="50"/>
      <c r="Z17" s="37">
        <f t="shared" si="3"/>
        <v>0</v>
      </c>
      <c r="AA17" s="37">
        <f t="shared" si="4"/>
        <v>0</v>
      </c>
      <c r="AB17" s="37">
        <f t="shared" si="5"/>
        <v>0</v>
      </c>
    </row>
    <row r="18" spans="1:28" x14ac:dyDescent="0.2">
      <c r="A18" s="79">
        <f t="shared" si="6"/>
        <v>42837</v>
      </c>
      <c r="B18" s="7"/>
      <c r="C18" s="7"/>
      <c r="D18" s="7"/>
      <c r="E18" s="7"/>
      <c r="F18" s="7"/>
      <c r="G18" s="7"/>
      <c r="H18" s="85">
        <f t="shared" si="0"/>
        <v>0</v>
      </c>
      <c r="I18" s="49"/>
      <c r="J18" s="7"/>
      <c r="K18" s="7"/>
      <c r="L18" s="7"/>
      <c r="M18" s="7"/>
      <c r="N18" s="7"/>
      <c r="O18" s="39">
        <f t="shared" si="1"/>
        <v>0</v>
      </c>
      <c r="P18" s="50"/>
      <c r="Q18" s="7"/>
      <c r="R18" s="7"/>
      <c r="S18" s="7"/>
      <c r="T18" s="9"/>
      <c r="U18" s="37">
        <f t="shared" si="2"/>
        <v>0</v>
      </c>
      <c r="V18" s="50"/>
      <c r="W18" s="9"/>
      <c r="X18" s="9"/>
      <c r="Y18" s="50"/>
      <c r="Z18" s="37">
        <f t="shared" si="3"/>
        <v>0</v>
      </c>
      <c r="AA18" s="37">
        <f t="shared" si="4"/>
        <v>0</v>
      </c>
      <c r="AB18" s="37">
        <f t="shared" si="5"/>
        <v>0</v>
      </c>
    </row>
    <row r="19" spans="1:28" x14ac:dyDescent="0.2">
      <c r="A19" s="79">
        <f t="shared" si="6"/>
        <v>42838</v>
      </c>
      <c r="B19" s="7"/>
      <c r="C19" s="7"/>
      <c r="D19" s="7"/>
      <c r="E19" s="7"/>
      <c r="F19" s="7"/>
      <c r="G19" s="7"/>
      <c r="H19" s="85">
        <f t="shared" si="0"/>
        <v>0</v>
      </c>
      <c r="I19" s="49"/>
      <c r="J19" s="9"/>
      <c r="K19" s="9"/>
      <c r="L19" s="9"/>
      <c r="M19" s="9"/>
      <c r="N19" s="9"/>
      <c r="O19" s="39">
        <f t="shared" si="1"/>
        <v>0</v>
      </c>
      <c r="P19" s="50"/>
      <c r="Q19" s="9"/>
      <c r="R19" s="9"/>
      <c r="S19" s="9"/>
      <c r="T19" s="9"/>
      <c r="U19" s="37">
        <f t="shared" si="2"/>
        <v>0</v>
      </c>
      <c r="V19" s="50"/>
      <c r="W19" s="9"/>
      <c r="X19" s="9"/>
      <c r="Y19" s="50"/>
      <c r="Z19" s="37">
        <f t="shared" si="3"/>
        <v>0</v>
      </c>
      <c r="AA19" s="37">
        <f t="shared" si="4"/>
        <v>0</v>
      </c>
      <c r="AB19" s="37">
        <f t="shared" si="5"/>
        <v>0</v>
      </c>
    </row>
    <row r="20" spans="1:28" x14ac:dyDescent="0.2">
      <c r="A20" s="79">
        <f t="shared" si="6"/>
        <v>42839</v>
      </c>
      <c r="B20" s="7"/>
      <c r="C20" s="7"/>
      <c r="D20" s="7"/>
      <c r="E20" s="7"/>
      <c r="F20" s="7"/>
      <c r="G20" s="7"/>
      <c r="H20" s="85">
        <f t="shared" si="0"/>
        <v>0</v>
      </c>
      <c r="I20" s="49"/>
      <c r="J20" s="9"/>
      <c r="K20" s="9"/>
      <c r="L20" s="9"/>
      <c r="M20" s="9"/>
      <c r="N20" s="9"/>
      <c r="O20" s="39">
        <f t="shared" si="1"/>
        <v>0</v>
      </c>
      <c r="P20" s="50"/>
      <c r="Q20" s="12"/>
      <c r="R20" s="12"/>
      <c r="S20" s="9"/>
      <c r="T20" s="9"/>
      <c r="U20" s="37">
        <f t="shared" si="2"/>
        <v>0</v>
      </c>
      <c r="V20" s="50"/>
      <c r="W20" s="9"/>
      <c r="X20" s="9"/>
      <c r="Y20" s="50"/>
      <c r="Z20" s="37">
        <f t="shared" si="3"/>
        <v>0</v>
      </c>
      <c r="AA20" s="37">
        <f t="shared" si="4"/>
        <v>0</v>
      </c>
      <c r="AB20" s="37">
        <f t="shared" si="5"/>
        <v>0</v>
      </c>
    </row>
    <row r="21" spans="1:28" x14ac:dyDescent="0.2">
      <c r="A21" s="79">
        <f t="shared" si="6"/>
        <v>42840</v>
      </c>
      <c r="B21" s="7"/>
      <c r="C21" s="7"/>
      <c r="D21" s="7"/>
      <c r="E21" s="7"/>
      <c r="F21" s="7"/>
      <c r="G21" s="7"/>
      <c r="H21" s="85">
        <f t="shared" si="0"/>
        <v>0</v>
      </c>
      <c r="I21" s="49"/>
      <c r="J21" s="9"/>
      <c r="K21" s="9"/>
      <c r="L21" s="9"/>
      <c r="M21" s="9"/>
      <c r="N21" s="9"/>
      <c r="O21" s="39">
        <f t="shared" si="1"/>
        <v>0</v>
      </c>
      <c r="P21" s="50"/>
      <c r="Q21" s="9"/>
      <c r="R21" s="9"/>
      <c r="S21" s="9"/>
      <c r="T21" s="9"/>
      <c r="U21" s="37">
        <f t="shared" si="2"/>
        <v>0</v>
      </c>
      <c r="V21" s="50"/>
      <c r="W21" s="9"/>
      <c r="X21" s="9"/>
      <c r="Y21" s="50"/>
      <c r="Z21" s="37">
        <f t="shared" si="3"/>
        <v>0</v>
      </c>
      <c r="AA21" s="37">
        <f t="shared" si="4"/>
        <v>0</v>
      </c>
      <c r="AB21" s="37">
        <f t="shared" si="5"/>
        <v>0</v>
      </c>
    </row>
    <row r="22" spans="1:28" x14ac:dyDescent="0.2">
      <c r="A22" s="79">
        <f t="shared" si="6"/>
        <v>42841</v>
      </c>
      <c r="B22" s="7"/>
      <c r="C22" s="7"/>
      <c r="D22" s="7"/>
      <c r="E22" s="7"/>
      <c r="F22" s="7"/>
      <c r="G22" s="7"/>
      <c r="H22" s="85">
        <f t="shared" si="0"/>
        <v>0</v>
      </c>
      <c r="I22" s="49"/>
      <c r="J22" s="9"/>
      <c r="K22" s="9"/>
      <c r="L22" s="9"/>
      <c r="M22" s="9"/>
      <c r="N22" s="9"/>
      <c r="O22" s="39">
        <f t="shared" si="1"/>
        <v>0</v>
      </c>
      <c r="P22" s="50"/>
      <c r="Q22" s="9"/>
      <c r="R22" s="9"/>
      <c r="S22" s="9"/>
      <c r="T22" s="9"/>
      <c r="U22" s="37">
        <f t="shared" si="2"/>
        <v>0</v>
      </c>
      <c r="V22" s="50"/>
      <c r="W22" s="9"/>
      <c r="X22" s="9"/>
      <c r="Y22" s="50"/>
      <c r="Z22" s="37">
        <f t="shared" si="3"/>
        <v>0</v>
      </c>
      <c r="AA22" s="37">
        <f t="shared" si="4"/>
        <v>0</v>
      </c>
      <c r="AB22" s="37">
        <f t="shared" si="5"/>
        <v>0</v>
      </c>
    </row>
    <row r="23" spans="1:28" x14ac:dyDescent="0.2">
      <c r="A23" s="79">
        <f t="shared" si="6"/>
        <v>42842</v>
      </c>
      <c r="B23" s="7"/>
      <c r="C23" s="7"/>
      <c r="D23" s="7"/>
      <c r="E23" s="7"/>
      <c r="F23" s="7"/>
      <c r="G23" s="7"/>
      <c r="H23" s="85">
        <f t="shared" si="0"/>
        <v>0</v>
      </c>
      <c r="I23" s="49"/>
      <c r="J23" s="9"/>
      <c r="K23" s="9"/>
      <c r="L23" s="9"/>
      <c r="M23" s="9"/>
      <c r="N23" s="9"/>
      <c r="O23" s="39">
        <f t="shared" si="1"/>
        <v>0</v>
      </c>
      <c r="P23" s="50"/>
      <c r="Q23" s="9"/>
      <c r="R23" s="9"/>
      <c r="S23" s="7"/>
      <c r="T23" s="9"/>
      <c r="U23" s="37">
        <f t="shared" si="2"/>
        <v>0</v>
      </c>
      <c r="V23" s="50"/>
      <c r="W23" s="9"/>
      <c r="X23" s="9"/>
      <c r="Y23" s="50"/>
      <c r="Z23" s="37">
        <f t="shared" si="3"/>
        <v>0</v>
      </c>
      <c r="AA23" s="37">
        <f t="shared" si="4"/>
        <v>0</v>
      </c>
      <c r="AB23" s="37">
        <f t="shared" si="5"/>
        <v>0</v>
      </c>
    </row>
    <row r="24" spans="1:28" x14ac:dyDescent="0.2">
      <c r="A24" s="79">
        <f t="shared" si="6"/>
        <v>42843</v>
      </c>
      <c r="B24" s="7"/>
      <c r="C24" s="7"/>
      <c r="D24" s="7"/>
      <c r="E24" s="7"/>
      <c r="F24" s="7"/>
      <c r="G24" s="7"/>
      <c r="H24" s="85">
        <f t="shared" si="0"/>
        <v>0</v>
      </c>
      <c r="I24" s="49"/>
      <c r="J24" s="9"/>
      <c r="K24" s="9"/>
      <c r="L24" s="9"/>
      <c r="M24" s="9"/>
      <c r="N24" s="9"/>
      <c r="O24" s="39">
        <f t="shared" si="1"/>
        <v>0</v>
      </c>
      <c r="P24" s="50"/>
      <c r="Q24" s="9"/>
      <c r="R24" s="9"/>
      <c r="S24" s="9"/>
      <c r="T24" s="9"/>
      <c r="U24" s="37">
        <f t="shared" si="2"/>
        <v>0</v>
      </c>
      <c r="V24" s="50"/>
      <c r="W24" s="9"/>
      <c r="X24" s="9"/>
      <c r="Y24" s="50"/>
      <c r="Z24" s="37">
        <f t="shared" si="3"/>
        <v>0</v>
      </c>
      <c r="AA24" s="37">
        <f t="shared" si="4"/>
        <v>0</v>
      </c>
      <c r="AB24" s="37">
        <f t="shared" si="5"/>
        <v>0</v>
      </c>
    </row>
    <row r="25" spans="1:28" x14ac:dyDescent="0.2">
      <c r="A25" s="79">
        <f t="shared" si="6"/>
        <v>42844</v>
      </c>
      <c r="B25" s="7"/>
      <c r="C25" s="7"/>
      <c r="D25" s="7"/>
      <c r="E25" s="7"/>
      <c r="F25" s="7"/>
      <c r="G25" s="7"/>
      <c r="H25" s="85">
        <f t="shared" si="0"/>
        <v>0</v>
      </c>
      <c r="I25" s="49"/>
      <c r="J25" s="7"/>
      <c r="K25" s="7"/>
      <c r="L25" s="7"/>
      <c r="M25" s="35"/>
      <c r="N25" s="7"/>
      <c r="O25" s="39">
        <f t="shared" si="1"/>
        <v>0</v>
      </c>
      <c r="P25" s="50"/>
      <c r="Q25" s="7"/>
      <c r="R25" s="7"/>
      <c r="S25" s="7"/>
      <c r="T25" s="9"/>
      <c r="U25" s="37">
        <f t="shared" si="2"/>
        <v>0</v>
      </c>
      <c r="V25" s="50"/>
      <c r="W25" s="9"/>
      <c r="X25" s="9"/>
      <c r="Y25" s="50"/>
      <c r="Z25" s="37">
        <f t="shared" si="3"/>
        <v>0</v>
      </c>
      <c r="AA25" s="37">
        <f t="shared" si="4"/>
        <v>0</v>
      </c>
      <c r="AB25" s="37">
        <f t="shared" si="5"/>
        <v>0</v>
      </c>
    </row>
    <row r="26" spans="1:28" x14ac:dyDescent="0.2">
      <c r="A26" s="79">
        <f t="shared" si="6"/>
        <v>42845</v>
      </c>
      <c r="B26" s="7"/>
      <c r="C26" s="7"/>
      <c r="D26" s="7"/>
      <c r="E26" s="7"/>
      <c r="F26" s="7"/>
      <c r="G26" s="7"/>
      <c r="H26" s="85">
        <f t="shared" si="0"/>
        <v>0</v>
      </c>
      <c r="I26" s="49"/>
      <c r="J26" s="9"/>
      <c r="K26" s="9"/>
      <c r="L26" s="9"/>
      <c r="M26" s="9"/>
      <c r="N26" s="9"/>
      <c r="O26" s="39">
        <f t="shared" si="1"/>
        <v>0</v>
      </c>
      <c r="P26" s="50"/>
      <c r="Q26" s="9"/>
      <c r="R26" s="9"/>
      <c r="S26" s="9"/>
      <c r="T26" s="9"/>
      <c r="U26" s="37">
        <f t="shared" si="2"/>
        <v>0</v>
      </c>
      <c r="V26" s="50"/>
      <c r="W26" s="9"/>
      <c r="X26" s="9"/>
      <c r="Y26" s="50"/>
      <c r="Z26" s="37">
        <f t="shared" si="3"/>
        <v>0</v>
      </c>
      <c r="AA26" s="37">
        <f t="shared" si="4"/>
        <v>0</v>
      </c>
      <c r="AB26" s="37">
        <f t="shared" si="5"/>
        <v>0</v>
      </c>
    </row>
    <row r="27" spans="1:28" x14ac:dyDescent="0.2">
      <c r="A27" s="79">
        <f t="shared" si="6"/>
        <v>42846</v>
      </c>
      <c r="B27" s="7"/>
      <c r="C27" s="7"/>
      <c r="D27" s="7"/>
      <c r="E27" s="7"/>
      <c r="F27" s="7"/>
      <c r="G27" s="7"/>
      <c r="H27" s="85">
        <f t="shared" si="0"/>
        <v>0</v>
      </c>
      <c r="I27" s="49"/>
      <c r="J27" s="9"/>
      <c r="K27" s="9"/>
      <c r="L27" s="9"/>
      <c r="M27" s="9"/>
      <c r="N27" s="9"/>
      <c r="O27" s="39">
        <f t="shared" si="1"/>
        <v>0</v>
      </c>
      <c r="P27" s="50"/>
      <c r="Q27" s="9"/>
      <c r="R27" s="9"/>
      <c r="S27" s="9"/>
      <c r="T27" s="9"/>
      <c r="U27" s="37">
        <f t="shared" si="2"/>
        <v>0</v>
      </c>
      <c r="V27" s="50"/>
      <c r="W27" s="9"/>
      <c r="X27" s="9"/>
      <c r="Y27" s="50"/>
      <c r="Z27" s="37">
        <f t="shared" si="3"/>
        <v>0</v>
      </c>
      <c r="AA27" s="37">
        <f t="shared" si="4"/>
        <v>0</v>
      </c>
      <c r="AB27" s="37">
        <f t="shared" si="5"/>
        <v>0</v>
      </c>
    </row>
    <row r="28" spans="1:28" x14ac:dyDescent="0.2">
      <c r="A28" s="79">
        <f t="shared" si="6"/>
        <v>42847</v>
      </c>
      <c r="B28" s="7"/>
      <c r="C28" s="7"/>
      <c r="D28" s="7"/>
      <c r="E28" s="7"/>
      <c r="F28" s="7"/>
      <c r="G28" s="7"/>
      <c r="H28" s="85">
        <f t="shared" si="0"/>
        <v>0</v>
      </c>
      <c r="I28" s="49"/>
      <c r="J28" s="9"/>
      <c r="K28" s="9"/>
      <c r="L28" s="9"/>
      <c r="M28" s="9"/>
      <c r="N28" s="9"/>
      <c r="O28" s="39">
        <f t="shared" si="1"/>
        <v>0</v>
      </c>
      <c r="P28" s="50"/>
      <c r="Q28" s="9"/>
      <c r="R28" s="9"/>
      <c r="S28" s="9"/>
      <c r="T28" s="9"/>
      <c r="U28" s="37">
        <f t="shared" si="2"/>
        <v>0</v>
      </c>
      <c r="V28" s="50"/>
      <c r="W28" s="9"/>
      <c r="X28" s="9"/>
      <c r="Y28" s="50"/>
      <c r="Z28" s="37">
        <f t="shared" si="3"/>
        <v>0</v>
      </c>
      <c r="AA28" s="37">
        <f t="shared" si="4"/>
        <v>0</v>
      </c>
      <c r="AB28" s="37">
        <f t="shared" si="5"/>
        <v>0</v>
      </c>
    </row>
    <row r="29" spans="1:28" x14ac:dyDescent="0.2">
      <c r="A29" s="79">
        <f t="shared" si="6"/>
        <v>42848</v>
      </c>
      <c r="B29" s="7"/>
      <c r="C29" s="7"/>
      <c r="D29" s="7"/>
      <c r="E29" s="7"/>
      <c r="F29" s="7"/>
      <c r="G29" s="7"/>
      <c r="H29" s="85">
        <f t="shared" si="0"/>
        <v>0</v>
      </c>
      <c r="I29" s="49"/>
      <c r="J29" s="9"/>
      <c r="K29" s="9"/>
      <c r="L29" s="9"/>
      <c r="M29" s="9"/>
      <c r="N29" s="9"/>
      <c r="O29" s="39">
        <f t="shared" si="1"/>
        <v>0</v>
      </c>
      <c r="P29" s="50"/>
      <c r="Q29" s="9"/>
      <c r="R29" s="9"/>
      <c r="S29" s="9"/>
      <c r="T29" s="9"/>
      <c r="U29" s="37">
        <f t="shared" si="2"/>
        <v>0</v>
      </c>
      <c r="V29" s="50"/>
      <c r="W29" s="9"/>
      <c r="X29" s="9"/>
      <c r="Y29" s="50"/>
      <c r="Z29" s="37">
        <f t="shared" si="3"/>
        <v>0</v>
      </c>
      <c r="AA29" s="37">
        <f t="shared" si="4"/>
        <v>0</v>
      </c>
      <c r="AB29" s="37">
        <f t="shared" si="5"/>
        <v>0</v>
      </c>
    </row>
    <row r="30" spans="1:28" x14ac:dyDescent="0.2">
      <c r="A30" s="79">
        <f t="shared" si="6"/>
        <v>42849</v>
      </c>
      <c r="B30" s="7"/>
      <c r="C30" s="7"/>
      <c r="D30" s="7"/>
      <c r="E30" s="7"/>
      <c r="F30" s="7"/>
      <c r="G30" s="7"/>
      <c r="H30" s="85">
        <f t="shared" si="0"/>
        <v>0</v>
      </c>
      <c r="I30" s="49"/>
      <c r="J30" s="9"/>
      <c r="K30" s="9"/>
      <c r="L30" s="9"/>
      <c r="M30" s="9"/>
      <c r="N30" s="9"/>
      <c r="O30" s="39">
        <f t="shared" si="1"/>
        <v>0</v>
      </c>
      <c r="P30" s="50"/>
      <c r="Q30" s="9"/>
      <c r="R30" s="9"/>
      <c r="S30" s="9"/>
      <c r="T30" s="9"/>
      <c r="U30" s="37">
        <f t="shared" si="2"/>
        <v>0</v>
      </c>
      <c r="V30" s="50"/>
      <c r="W30" s="9"/>
      <c r="X30" s="9"/>
      <c r="Y30" s="50"/>
      <c r="Z30" s="37">
        <f t="shared" si="3"/>
        <v>0</v>
      </c>
      <c r="AA30" s="37">
        <f t="shared" si="4"/>
        <v>0</v>
      </c>
      <c r="AB30" s="37">
        <f t="shared" si="5"/>
        <v>0</v>
      </c>
    </row>
    <row r="31" spans="1:28" x14ac:dyDescent="0.2">
      <c r="A31" s="79">
        <f t="shared" si="6"/>
        <v>42850</v>
      </c>
      <c r="B31" s="7"/>
      <c r="C31" s="7"/>
      <c r="D31" s="7"/>
      <c r="E31" s="7"/>
      <c r="F31" s="7"/>
      <c r="G31" s="7"/>
      <c r="H31" s="85">
        <f t="shared" si="0"/>
        <v>0</v>
      </c>
      <c r="I31" s="49"/>
      <c r="J31" s="9"/>
      <c r="K31" s="9"/>
      <c r="L31" s="9"/>
      <c r="M31" s="9"/>
      <c r="N31" s="9"/>
      <c r="O31" s="39">
        <f t="shared" si="1"/>
        <v>0</v>
      </c>
      <c r="P31" s="50"/>
      <c r="Q31" s="9"/>
      <c r="R31" s="9"/>
      <c r="S31" s="9"/>
      <c r="T31" s="9"/>
      <c r="U31" s="37">
        <f t="shared" si="2"/>
        <v>0</v>
      </c>
      <c r="V31" s="50"/>
      <c r="W31" s="9"/>
      <c r="X31" s="9"/>
      <c r="Y31" s="50"/>
      <c r="Z31" s="37">
        <f t="shared" si="3"/>
        <v>0</v>
      </c>
      <c r="AA31" s="37">
        <f t="shared" si="4"/>
        <v>0</v>
      </c>
      <c r="AB31" s="37">
        <f t="shared" si="5"/>
        <v>0</v>
      </c>
    </row>
    <row r="32" spans="1:28" x14ac:dyDescent="0.2">
      <c r="A32" s="79">
        <f t="shared" si="6"/>
        <v>42851</v>
      </c>
      <c r="B32" s="7"/>
      <c r="C32" s="7"/>
      <c r="D32" s="7"/>
      <c r="E32" s="7"/>
      <c r="F32" s="7"/>
      <c r="G32" s="7"/>
      <c r="H32" s="85">
        <f t="shared" si="0"/>
        <v>0</v>
      </c>
      <c r="I32" s="49"/>
      <c r="J32" s="7"/>
      <c r="K32" s="7"/>
      <c r="L32" s="7"/>
      <c r="M32" s="7"/>
      <c r="N32" s="7"/>
      <c r="O32" s="39">
        <f t="shared" si="1"/>
        <v>0</v>
      </c>
      <c r="P32" s="50"/>
      <c r="Q32" s="7"/>
      <c r="R32" s="7"/>
      <c r="S32" s="7"/>
      <c r="T32" s="9"/>
      <c r="U32" s="37">
        <f t="shared" si="2"/>
        <v>0</v>
      </c>
      <c r="V32" s="50"/>
      <c r="W32" s="9"/>
      <c r="X32" s="9"/>
      <c r="Y32" s="50"/>
      <c r="Z32" s="37">
        <f t="shared" si="3"/>
        <v>0</v>
      </c>
      <c r="AA32" s="37">
        <f t="shared" si="4"/>
        <v>0</v>
      </c>
      <c r="AB32" s="37">
        <f t="shared" si="5"/>
        <v>0</v>
      </c>
    </row>
    <row r="33" spans="1:28" x14ac:dyDescent="0.2">
      <c r="A33" s="79">
        <f t="shared" si="6"/>
        <v>42852</v>
      </c>
      <c r="B33" s="7"/>
      <c r="C33" s="7"/>
      <c r="D33" s="7"/>
      <c r="E33" s="7"/>
      <c r="F33" s="7"/>
      <c r="G33" s="7"/>
      <c r="H33" s="85">
        <f t="shared" si="0"/>
        <v>0</v>
      </c>
      <c r="I33" s="49"/>
      <c r="J33" s="9"/>
      <c r="K33" s="9"/>
      <c r="L33" s="9"/>
      <c r="M33" s="9"/>
      <c r="N33" s="9"/>
      <c r="O33" s="39">
        <f t="shared" si="1"/>
        <v>0</v>
      </c>
      <c r="P33" s="50"/>
      <c r="Q33" s="9"/>
      <c r="R33" s="9"/>
      <c r="S33" s="9"/>
      <c r="T33" s="9"/>
      <c r="U33" s="37">
        <f t="shared" si="2"/>
        <v>0</v>
      </c>
      <c r="V33" s="50"/>
      <c r="W33" s="9"/>
      <c r="X33" s="9"/>
      <c r="Y33" s="50"/>
      <c r="Z33" s="37">
        <f t="shared" si="3"/>
        <v>0</v>
      </c>
      <c r="AA33" s="37">
        <f t="shared" si="4"/>
        <v>0</v>
      </c>
      <c r="AB33" s="37">
        <f t="shared" si="5"/>
        <v>0</v>
      </c>
    </row>
    <row r="34" spans="1:28" x14ac:dyDescent="0.2">
      <c r="A34" s="79">
        <f t="shared" si="6"/>
        <v>42853</v>
      </c>
      <c r="B34" s="7"/>
      <c r="C34" s="7"/>
      <c r="D34" s="7"/>
      <c r="E34" s="7"/>
      <c r="F34" s="7"/>
      <c r="G34" s="7"/>
      <c r="H34" s="85">
        <f t="shared" si="0"/>
        <v>0</v>
      </c>
      <c r="I34" s="49"/>
      <c r="J34" s="9"/>
      <c r="K34" s="9"/>
      <c r="L34" s="9"/>
      <c r="M34" s="9"/>
      <c r="N34" s="9"/>
      <c r="O34" s="39">
        <f t="shared" si="1"/>
        <v>0</v>
      </c>
      <c r="P34" s="50"/>
      <c r="Q34" s="9"/>
      <c r="R34" s="9"/>
      <c r="S34" s="9"/>
      <c r="T34" s="9"/>
      <c r="U34" s="37">
        <f t="shared" si="2"/>
        <v>0</v>
      </c>
      <c r="V34" s="50"/>
      <c r="W34" s="9"/>
      <c r="X34" s="9"/>
      <c r="Y34" s="50"/>
      <c r="Z34" s="37">
        <f t="shared" si="3"/>
        <v>0</v>
      </c>
      <c r="AA34" s="37">
        <f t="shared" si="4"/>
        <v>0</v>
      </c>
      <c r="AB34" s="37">
        <f t="shared" si="5"/>
        <v>0</v>
      </c>
    </row>
    <row r="35" spans="1:28" x14ac:dyDescent="0.2">
      <c r="A35" s="79">
        <f t="shared" si="6"/>
        <v>42854</v>
      </c>
      <c r="B35" s="7"/>
      <c r="C35" s="7"/>
      <c r="D35" s="7"/>
      <c r="E35" s="7"/>
      <c r="F35" s="7"/>
      <c r="G35" s="7"/>
      <c r="H35" s="85">
        <f t="shared" si="0"/>
        <v>0</v>
      </c>
      <c r="I35" s="49"/>
      <c r="J35" s="9"/>
      <c r="K35" s="9"/>
      <c r="L35" s="9"/>
      <c r="M35" s="9"/>
      <c r="N35" s="9"/>
      <c r="O35" s="39">
        <f t="shared" si="1"/>
        <v>0</v>
      </c>
      <c r="P35" s="50"/>
      <c r="Q35" s="9"/>
      <c r="R35" s="9"/>
      <c r="S35" s="9"/>
      <c r="T35" s="9"/>
      <c r="U35" s="37">
        <f t="shared" si="2"/>
        <v>0</v>
      </c>
      <c r="V35" s="50"/>
      <c r="W35" s="9"/>
      <c r="X35" s="9"/>
      <c r="Y35" s="50"/>
      <c r="Z35" s="37">
        <f t="shared" si="3"/>
        <v>0</v>
      </c>
      <c r="AA35" s="37">
        <f t="shared" si="4"/>
        <v>0</v>
      </c>
      <c r="AB35" s="37">
        <f t="shared" si="5"/>
        <v>0</v>
      </c>
    </row>
    <row r="36" spans="1:28" ht="12.75" customHeight="1" x14ac:dyDescent="0.2">
      <c r="A36" s="79">
        <f t="shared" si="6"/>
        <v>42855</v>
      </c>
      <c r="B36" s="7"/>
      <c r="C36" s="7"/>
      <c r="D36" s="7"/>
      <c r="E36" s="7"/>
      <c r="F36" s="7"/>
      <c r="G36" s="7"/>
      <c r="H36" s="85">
        <f t="shared" si="0"/>
        <v>0</v>
      </c>
      <c r="I36" s="49"/>
      <c r="J36" s="9"/>
      <c r="K36" s="9"/>
      <c r="L36" s="9"/>
      <c r="M36" s="9"/>
      <c r="N36" s="9"/>
      <c r="O36" s="39">
        <f t="shared" si="1"/>
        <v>0</v>
      </c>
      <c r="P36" s="50"/>
      <c r="Q36" s="9"/>
      <c r="R36" s="9"/>
      <c r="S36" s="9"/>
      <c r="T36" s="9"/>
      <c r="U36" s="37">
        <f t="shared" si="2"/>
        <v>0</v>
      </c>
      <c r="V36" s="50"/>
      <c r="W36" s="9"/>
      <c r="X36" s="9"/>
      <c r="Y36" s="50"/>
      <c r="Z36" s="37">
        <f t="shared" si="3"/>
        <v>0</v>
      </c>
      <c r="AA36" s="37">
        <f t="shared" si="4"/>
        <v>0</v>
      </c>
      <c r="AB36" s="37">
        <f t="shared" si="5"/>
        <v>0</v>
      </c>
    </row>
    <row r="37" spans="1:28" x14ac:dyDescent="0.2">
      <c r="A37" s="80" t="s">
        <v>9</v>
      </c>
      <c r="B37" s="80">
        <f>SUM(B7:B36)</f>
        <v>0</v>
      </c>
      <c r="C37" s="80">
        <f>SUM(C7:C36)</f>
        <v>0</v>
      </c>
      <c r="D37" s="80">
        <f>SUM(D7:D36)</f>
        <v>0</v>
      </c>
      <c r="E37" s="80">
        <f>SUM(E7:E36)</f>
        <v>0</v>
      </c>
      <c r="F37" s="80">
        <f>SUM(F7:F36)</f>
        <v>0</v>
      </c>
      <c r="G37" s="80">
        <f>SUM(G7:G36)</f>
        <v>0</v>
      </c>
      <c r="H37" s="80">
        <f>SUM(H7:H36)</f>
        <v>0</v>
      </c>
      <c r="I37" s="49"/>
      <c r="J37" s="80">
        <f t="shared" ref="J37:O37" si="7">SUM(J7:J36)</f>
        <v>0</v>
      </c>
      <c r="K37" s="80">
        <f t="shared" si="7"/>
        <v>0</v>
      </c>
      <c r="L37" s="80">
        <f t="shared" si="7"/>
        <v>0</v>
      </c>
      <c r="M37" s="80">
        <f t="shared" si="7"/>
        <v>0</v>
      </c>
      <c r="N37" s="80">
        <f t="shared" si="7"/>
        <v>0</v>
      </c>
      <c r="O37" s="80">
        <f t="shared" si="7"/>
        <v>0</v>
      </c>
      <c r="P37" s="38"/>
      <c r="Q37" s="83">
        <f>SUM(Q7:Q36)</f>
        <v>0</v>
      </c>
      <c r="R37" s="83">
        <f>SUM(R7:R36)</f>
        <v>0</v>
      </c>
      <c r="S37" s="83">
        <f>SUM(S7:S36)</f>
        <v>0</v>
      </c>
      <c r="T37" s="83">
        <f>SUM(T7:T36)</f>
        <v>0</v>
      </c>
      <c r="U37" s="83">
        <f>SUM(U7:U36)</f>
        <v>0</v>
      </c>
      <c r="V37" s="50"/>
      <c r="W37" s="83"/>
      <c r="X37" s="83">
        <f>SUM(X7:X36)</f>
        <v>0</v>
      </c>
      <c r="Y37" s="50"/>
      <c r="Z37" s="37">
        <f t="shared" si="3"/>
        <v>0</v>
      </c>
      <c r="AA37" s="90"/>
      <c r="AB37" s="90"/>
    </row>
    <row r="38" spans="1:28" x14ac:dyDescent="0.2">
      <c r="A38" s="81" t="s">
        <v>20</v>
      </c>
      <c r="B38" s="84">
        <f>(B37/1.2)</f>
        <v>0</v>
      </c>
      <c r="C38" s="84">
        <f>(C37/1.1)</f>
        <v>0</v>
      </c>
      <c r="D38" s="84">
        <f>(D37/1.085)</f>
        <v>0</v>
      </c>
      <c r="E38" s="84">
        <f>(E37/1.055)</f>
        <v>0</v>
      </c>
      <c r="F38" s="84">
        <f>(F37/1.021)</f>
        <v>0</v>
      </c>
      <c r="G38" s="84">
        <f>G37</f>
        <v>0</v>
      </c>
      <c r="H38" s="51"/>
      <c r="I38" s="51"/>
      <c r="J38" s="52"/>
      <c r="K38" s="52"/>
      <c r="L38" s="52"/>
      <c r="M38" s="52"/>
      <c r="N38" s="52"/>
      <c r="O38" s="40"/>
      <c r="P38" s="41"/>
      <c r="Q38" s="53"/>
      <c r="R38" s="53"/>
      <c r="S38" s="53"/>
      <c r="T38" s="53"/>
      <c r="U38" s="53"/>
      <c r="V38" s="53"/>
      <c r="W38" s="53"/>
      <c r="X38" s="54"/>
      <c r="Y38" s="53"/>
      <c r="Z38" s="42"/>
      <c r="AA38" s="41"/>
      <c r="AB38" s="41"/>
    </row>
    <row r="39" spans="1:28" ht="13.5" thickBot="1" x14ac:dyDescent="0.25">
      <c r="A39" s="82" t="s">
        <v>21</v>
      </c>
      <c r="B39" s="84">
        <f>(B38*20%)</f>
        <v>0</v>
      </c>
      <c r="C39" s="84">
        <f>(C38*10%)</f>
        <v>0</v>
      </c>
      <c r="D39" s="84">
        <f>(D38*8.5%)</f>
        <v>0</v>
      </c>
      <c r="E39" s="84">
        <f>(E38*5.5%)</f>
        <v>0</v>
      </c>
      <c r="F39" s="84">
        <f>(F38*2.1%)</f>
        <v>0</v>
      </c>
      <c r="G39" s="84"/>
      <c r="H39" s="51"/>
      <c r="I39" s="51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4"/>
      <c r="Y39" s="53"/>
      <c r="Z39" s="54"/>
      <c r="AA39" s="53"/>
      <c r="AB39" s="53"/>
    </row>
    <row r="40" spans="1:28" ht="12.95" customHeight="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53"/>
      <c r="Z40" s="124" t="s">
        <v>22</v>
      </c>
      <c r="AA40" s="126">
        <f>AB36</f>
        <v>0</v>
      </c>
      <c r="AB40" s="53"/>
    </row>
    <row r="41" spans="1:28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5"/>
      <c r="Y41" s="53"/>
      <c r="Z41" s="125"/>
      <c r="AA41" s="127"/>
      <c r="AB41" s="53"/>
    </row>
    <row r="42" spans="1:28" ht="26.25" thickBot="1" x14ac:dyDescent="0.2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4"/>
      <c r="Y42" s="53"/>
      <c r="Z42" s="87" t="s">
        <v>23</v>
      </c>
      <c r="AA42" s="88">
        <f>AA36</f>
        <v>0</v>
      </c>
      <c r="AB42" s="53"/>
    </row>
    <row r="43" spans="1:28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B45" s="53"/>
      <c r="C45" s="53"/>
      <c r="D45" s="53"/>
      <c r="E45" s="53"/>
      <c r="F45" s="53"/>
      <c r="G45" s="56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G46" s="57"/>
    </row>
    <row r="47" spans="1:28" x14ac:dyDescent="0.2">
      <c r="G47" s="57"/>
    </row>
    <row r="48" spans="1:28" x14ac:dyDescent="0.2">
      <c r="G48" s="57"/>
    </row>
    <row r="49" spans="7:7" x14ac:dyDescent="0.2">
      <c r="G49" s="57"/>
    </row>
    <row r="50" spans="7:7" x14ac:dyDescent="0.2">
      <c r="G50" s="57"/>
    </row>
    <row r="51" spans="7:7" x14ac:dyDescent="0.2">
      <c r="G51" s="57"/>
    </row>
    <row r="52" spans="7:7" x14ac:dyDescent="0.2">
      <c r="G52" s="57"/>
    </row>
    <row r="53" spans="7:7" x14ac:dyDescent="0.2">
      <c r="G53" s="57"/>
    </row>
    <row r="54" spans="7:7" x14ac:dyDescent="0.2">
      <c r="G54" s="57"/>
    </row>
    <row r="55" spans="7:7" x14ac:dyDescent="0.2">
      <c r="G55" s="57"/>
    </row>
    <row r="56" spans="7:7" x14ac:dyDescent="0.2">
      <c r="G56" s="57"/>
    </row>
  </sheetData>
  <sheetProtection sheet="1" objects="1" scenarios="1" selectLockedCells="1"/>
  <mergeCells count="12">
    <mergeCell ref="AA40:AA41"/>
    <mergeCell ref="A1:B1"/>
    <mergeCell ref="J1:K1"/>
    <mergeCell ref="A3:B3"/>
    <mergeCell ref="C3:E3"/>
    <mergeCell ref="J3:K3"/>
    <mergeCell ref="B5:H5"/>
    <mergeCell ref="J5:N5"/>
    <mergeCell ref="Q5:U5"/>
    <mergeCell ref="W5:X5"/>
    <mergeCell ref="Z5:Z6"/>
    <mergeCell ref="Z40:Z41"/>
  </mergeCells>
  <conditionalFormatting sqref="AA7:AB36">
    <cfRule type="cellIs" dxfId="8" priority="1" stopIfTrue="1" operator="lessThan">
      <formula>0</formula>
    </cfRule>
  </conditionalFormatting>
  <pageMargins left="0.25" right="0.25" top="0.75" bottom="0.75" header="0.3" footer="0.3"/>
  <pageSetup paperSize="9" scale="62" orientation="landscape" useFirstPageNumber="1" horizontalDpi="300" verticalDpi="300"/>
  <headerFooter alignWithMargins="0">
    <oddHeader>&amp;C&amp;A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M103"/>
  <sheetViews>
    <sheetView topLeftCell="A37" workbookViewId="0">
      <selection activeCell="E45" sqref="E45"/>
    </sheetView>
  </sheetViews>
  <sheetFormatPr baseColWidth="10" defaultRowHeight="12.75" x14ac:dyDescent="0.2"/>
  <cols>
    <col min="1" max="1" width="13.7109375" style="99" customWidth="1"/>
    <col min="2" max="2" width="3.140625" style="99" bestFit="1" customWidth="1"/>
    <col min="3" max="3" width="11.140625" style="99" bestFit="1" customWidth="1"/>
    <col min="4" max="5" width="21.7109375" style="99" bestFit="1" customWidth="1"/>
    <col min="6" max="7" width="7.5703125" style="99" bestFit="1" customWidth="1"/>
    <col min="10" max="10" width="22.5703125" bestFit="1" customWidth="1"/>
    <col min="11" max="11" width="11.42578125" style="101"/>
  </cols>
  <sheetData>
    <row r="1" spans="1:13" ht="15" x14ac:dyDescent="0.25">
      <c r="A1" s="105">
        <f>+AVRIL!A7</f>
        <v>42826</v>
      </c>
      <c r="B1" s="106" t="s">
        <v>27</v>
      </c>
      <c r="C1" s="106" t="s">
        <v>28</v>
      </c>
      <c r="D1" s="107" t="s">
        <v>100</v>
      </c>
      <c r="E1" s="106" t="s">
        <v>101</v>
      </c>
      <c r="F1" s="106">
        <v>0</v>
      </c>
      <c r="G1" s="108">
        <f>+AVRIL!L7</f>
        <v>0</v>
      </c>
    </row>
    <row r="2" spans="1:13" ht="15" x14ac:dyDescent="0.25">
      <c r="A2" s="105">
        <f>+AVRIL!A8</f>
        <v>42827</v>
      </c>
      <c r="B2" s="106" t="s">
        <v>27</v>
      </c>
      <c r="C2" s="106" t="s">
        <v>28</v>
      </c>
      <c r="D2" s="107" t="s">
        <v>100</v>
      </c>
      <c r="E2" s="106" t="s">
        <v>101</v>
      </c>
      <c r="F2" s="106">
        <v>0</v>
      </c>
      <c r="G2" s="108">
        <f>+AVRIL!L8</f>
        <v>0</v>
      </c>
    </row>
    <row r="3" spans="1:13" ht="15" x14ac:dyDescent="0.25">
      <c r="A3" s="105">
        <f>+AVRIL!A9</f>
        <v>42828</v>
      </c>
      <c r="B3" s="106" t="s">
        <v>27</v>
      </c>
      <c r="C3" s="106" t="s">
        <v>28</v>
      </c>
      <c r="D3" s="107" t="s">
        <v>100</v>
      </c>
      <c r="E3" s="106" t="s">
        <v>101</v>
      </c>
      <c r="F3" s="106">
        <v>0</v>
      </c>
      <c r="G3" s="108">
        <f>+AVRIL!L9</f>
        <v>0</v>
      </c>
      <c r="J3" s="104" t="s">
        <v>75</v>
      </c>
    </row>
    <row r="4" spans="1:13" ht="15" x14ac:dyDescent="0.25">
      <c r="A4" s="105">
        <f>+AVRIL!A10</f>
        <v>42829</v>
      </c>
      <c r="B4" s="106" t="s">
        <v>27</v>
      </c>
      <c r="C4" s="106" t="s">
        <v>28</v>
      </c>
      <c r="D4" s="107" t="s">
        <v>100</v>
      </c>
      <c r="E4" s="106" t="s">
        <v>101</v>
      </c>
      <c r="F4" s="106">
        <v>0</v>
      </c>
      <c r="G4" s="108">
        <f>+AVRIL!L10</f>
        <v>0</v>
      </c>
    </row>
    <row r="5" spans="1:13" ht="15" x14ac:dyDescent="0.25">
      <c r="A5" s="105">
        <f>+AVRIL!A11</f>
        <v>42830</v>
      </c>
      <c r="B5" s="106" t="s">
        <v>27</v>
      </c>
      <c r="C5" s="106" t="s">
        <v>28</v>
      </c>
      <c r="D5" s="107" t="s">
        <v>100</v>
      </c>
      <c r="E5" s="106" t="s">
        <v>101</v>
      </c>
      <c r="F5" s="106">
        <v>0</v>
      </c>
      <c r="G5" s="108">
        <f>+AVRIL!L11</f>
        <v>0</v>
      </c>
      <c r="J5" t="s">
        <v>76</v>
      </c>
      <c r="K5" s="101">
        <f>+SUM(F:F)</f>
        <v>0</v>
      </c>
    </row>
    <row r="6" spans="1:13" ht="15" x14ac:dyDescent="0.25">
      <c r="A6" s="105">
        <f>+AVRIL!A12</f>
        <v>42831</v>
      </c>
      <c r="B6" s="106" t="s">
        <v>27</v>
      </c>
      <c r="C6" s="106" t="s">
        <v>28</v>
      </c>
      <c r="D6" s="107" t="s">
        <v>100</v>
      </c>
      <c r="E6" s="106" t="s">
        <v>101</v>
      </c>
      <c r="F6" s="106">
        <v>0</v>
      </c>
      <c r="G6" s="108">
        <f>+AVRIL!L12</f>
        <v>0</v>
      </c>
      <c r="J6" t="s">
        <v>77</v>
      </c>
      <c r="K6" s="101">
        <f>+SUM(G:G)</f>
        <v>0</v>
      </c>
      <c r="M6" s="112">
        <f>+K5-K6</f>
        <v>0</v>
      </c>
    </row>
    <row r="7" spans="1:13" ht="15" x14ac:dyDescent="0.25">
      <c r="A7" s="105">
        <f>+AVRIL!A13</f>
        <v>42832</v>
      </c>
      <c r="B7" s="106" t="s">
        <v>27</v>
      </c>
      <c r="C7" s="106" t="s">
        <v>28</v>
      </c>
      <c r="D7" s="107" t="s">
        <v>100</v>
      </c>
      <c r="E7" s="106" t="s">
        <v>101</v>
      </c>
      <c r="F7" s="106">
        <v>0</v>
      </c>
      <c r="G7" s="108">
        <f>+AVRIL!L13</f>
        <v>0</v>
      </c>
      <c r="J7" s="102" t="s">
        <v>79</v>
      </c>
      <c r="K7" s="103">
        <f>+K5-K6</f>
        <v>0</v>
      </c>
    </row>
    <row r="8" spans="1:13" ht="15" x14ac:dyDescent="0.25">
      <c r="A8" s="105">
        <f>+AVRIL!A14</f>
        <v>42833</v>
      </c>
      <c r="B8" s="106" t="s">
        <v>27</v>
      </c>
      <c r="C8" s="106" t="s">
        <v>28</v>
      </c>
      <c r="D8" s="107" t="s">
        <v>100</v>
      </c>
      <c r="E8" s="106" t="s">
        <v>101</v>
      </c>
      <c r="F8" s="106">
        <v>0</v>
      </c>
      <c r="G8" s="108">
        <f>+AVRIL!L14</f>
        <v>0</v>
      </c>
    </row>
    <row r="9" spans="1:13" ht="15" x14ac:dyDescent="0.25">
      <c r="A9" s="105">
        <f>+AVRIL!A15</f>
        <v>42834</v>
      </c>
      <c r="B9" s="106" t="s">
        <v>27</v>
      </c>
      <c r="C9" s="106" t="s">
        <v>28</v>
      </c>
      <c r="D9" s="107" t="s">
        <v>100</v>
      </c>
      <c r="E9" s="106" t="s">
        <v>101</v>
      </c>
      <c r="F9" s="106">
        <v>0</v>
      </c>
      <c r="G9" s="108">
        <f>+AVRIL!L15</f>
        <v>0</v>
      </c>
    </row>
    <row r="10" spans="1:13" ht="15" x14ac:dyDescent="0.25">
      <c r="A10" s="105">
        <f>+AVRIL!A16</f>
        <v>42835</v>
      </c>
      <c r="B10" s="106" t="s">
        <v>27</v>
      </c>
      <c r="C10" s="106" t="s">
        <v>28</v>
      </c>
      <c r="D10" s="107" t="s">
        <v>100</v>
      </c>
      <c r="E10" s="106" t="s">
        <v>101</v>
      </c>
      <c r="F10" s="106">
        <v>0</v>
      </c>
      <c r="G10" s="108">
        <f>+AVRIL!L16</f>
        <v>0</v>
      </c>
    </row>
    <row r="11" spans="1:13" ht="15" x14ac:dyDescent="0.25">
      <c r="A11" s="105">
        <f>+AVRIL!A17</f>
        <v>42836</v>
      </c>
      <c r="B11" s="106" t="s">
        <v>27</v>
      </c>
      <c r="C11" s="106" t="s">
        <v>28</v>
      </c>
      <c r="D11" s="107" t="s">
        <v>100</v>
      </c>
      <c r="E11" s="106" t="s">
        <v>101</v>
      </c>
      <c r="F11" s="106">
        <v>0</v>
      </c>
      <c r="G11" s="108">
        <f>+AVRIL!L17</f>
        <v>0</v>
      </c>
    </row>
    <row r="12" spans="1:13" ht="15" x14ac:dyDescent="0.25">
      <c r="A12" s="105">
        <f>+AVRIL!A18</f>
        <v>42837</v>
      </c>
      <c r="B12" s="106" t="s">
        <v>27</v>
      </c>
      <c r="C12" s="106" t="s">
        <v>28</v>
      </c>
      <c r="D12" s="107" t="s">
        <v>100</v>
      </c>
      <c r="E12" s="106" t="s">
        <v>101</v>
      </c>
      <c r="F12" s="106">
        <v>0</v>
      </c>
      <c r="G12" s="108">
        <f>+AVRIL!L18</f>
        <v>0</v>
      </c>
    </row>
    <row r="13" spans="1:13" ht="15" x14ac:dyDescent="0.25">
      <c r="A13" s="105">
        <f>+AVRIL!A19</f>
        <v>42838</v>
      </c>
      <c r="B13" s="106" t="s">
        <v>27</v>
      </c>
      <c r="C13" s="106" t="s">
        <v>28</v>
      </c>
      <c r="D13" s="107" t="s">
        <v>100</v>
      </c>
      <c r="E13" s="106" t="s">
        <v>101</v>
      </c>
      <c r="F13" s="106">
        <v>0</v>
      </c>
      <c r="G13" s="108">
        <f>+AVRIL!L19</f>
        <v>0</v>
      </c>
    </row>
    <row r="14" spans="1:13" ht="15" x14ac:dyDescent="0.25">
      <c r="A14" s="105">
        <f>+AVRIL!A20</f>
        <v>42839</v>
      </c>
      <c r="B14" s="106" t="s">
        <v>27</v>
      </c>
      <c r="C14" s="106" t="s">
        <v>28</v>
      </c>
      <c r="D14" s="107" t="s">
        <v>100</v>
      </c>
      <c r="E14" s="106" t="s">
        <v>101</v>
      </c>
      <c r="F14" s="106">
        <v>0</v>
      </c>
      <c r="G14" s="108">
        <f>+AVRIL!L20</f>
        <v>0</v>
      </c>
    </row>
    <row r="15" spans="1:13" ht="15" x14ac:dyDescent="0.25">
      <c r="A15" s="105">
        <f>+AVRIL!A21</f>
        <v>42840</v>
      </c>
      <c r="B15" s="106" t="s">
        <v>27</v>
      </c>
      <c r="C15" s="106" t="s">
        <v>28</v>
      </c>
      <c r="D15" s="107" t="s">
        <v>100</v>
      </c>
      <c r="E15" s="106" t="s">
        <v>101</v>
      </c>
      <c r="F15" s="106">
        <v>0</v>
      </c>
      <c r="G15" s="108">
        <f>+AVRIL!L21</f>
        <v>0</v>
      </c>
    </row>
    <row r="16" spans="1:13" ht="15" x14ac:dyDescent="0.25">
      <c r="A16" s="105">
        <f>+AVRIL!A22</f>
        <v>42841</v>
      </c>
      <c r="B16" s="106" t="s">
        <v>27</v>
      </c>
      <c r="C16" s="106" t="s">
        <v>28</v>
      </c>
      <c r="D16" s="107" t="s">
        <v>100</v>
      </c>
      <c r="E16" s="106" t="s">
        <v>101</v>
      </c>
      <c r="F16" s="106">
        <v>0</v>
      </c>
      <c r="G16" s="108">
        <f>+AVRIL!L22</f>
        <v>0</v>
      </c>
    </row>
    <row r="17" spans="1:11" ht="15" x14ac:dyDescent="0.25">
      <c r="A17" s="105">
        <f>+AVRIL!A23</f>
        <v>42842</v>
      </c>
      <c r="B17" s="106" t="s">
        <v>27</v>
      </c>
      <c r="C17" s="106" t="s">
        <v>28</v>
      </c>
      <c r="D17" s="107" t="s">
        <v>100</v>
      </c>
      <c r="E17" s="106" t="s">
        <v>101</v>
      </c>
      <c r="F17" s="106">
        <v>0</v>
      </c>
      <c r="G17" s="108">
        <f>+AVRIL!L23</f>
        <v>0</v>
      </c>
      <c r="K17"/>
    </row>
    <row r="18" spans="1:11" ht="15" x14ac:dyDescent="0.25">
      <c r="A18" s="105">
        <f>+AVRIL!A24</f>
        <v>42843</v>
      </c>
      <c r="B18" s="106" t="s">
        <v>27</v>
      </c>
      <c r="C18" s="106" t="s">
        <v>28</v>
      </c>
      <c r="D18" s="107" t="s">
        <v>100</v>
      </c>
      <c r="E18" s="106" t="s">
        <v>101</v>
      </c>
      <c r="F18" s="106">
        <v>0</v>
      </c>
      <c r="G18" s="108">
        <f>+AVRIL!L24</f>
        <v>0</v>
      </c>
      <c r="K18"/>
    </row>
    <row r="19" spans="1:11" ht="15" x14ac:dyDescent="0.25">
      <c r="A19" s="105">
        <f>+AVRIL!A25</f>
        <v>42844</v>
      </c>
      <c r="B19" s="106" t="s">
        <v>27</v>
      </c>
      <c r="C19" s="106" t="s">
        <v>28</v>
      </c>
      <c r="D19" s="107" t="s">
        <v>100</v>
      </c>
      <c r="E19" s="106" t="s">
        <v>101</v>
      </c>
      <c r="F19" s="106">
        <v>0</v>
      </c>
      <c r="G19" s="108">
        <f>+AVRIL!L25</f>
        <v>0</v>
      </c>
      <c r="K19"/>
    </row>
    <row r="20" spans="1:11" ht="15" x14ac:dyDescent="0.25">
      <c r="A20" s="105">
        <f>+AVRIL!A26</f>
        <v>42845</v>
      </c>
      <c r="B20" s="106" t="s">
        <v>27</v>
      </c>
      <c r="C20" s="106" t="s">
        <v>28</v>
      </c>
      <c r="D20" s="107" t="s">
        <v>100</v>
      </c>
      <c r="E20" s="106" t="s">
        <v>101</v>
      </c>
      <c r="F20" s="106">
        <v>0</v>
      </c>
      <c r="G20" s="108">
        <f>+AVRIL!L26</f>
        <v>0</v>
      </c>
      <c r="K20"/>
    </row>
    <row r="21" spans="1:11" ht="15" x14ac:dyDescent="0.25">
      <c r="A21" s="105">
        <f>+AVRIL!A27</f>
        <v>42846</v>
      </c>
      <c r="B21" s="106" t="s">
        <v>27</v>
      </c>
      <c r="C21" s="106" t="s">
        <v>28</v>
      </c>
      <c r="D21" s="107" t="s">
        <v>100</v>
      </c>
      <c r="E21" s="106" t="s">
        <v>101</v>
      </c>
      <c r="F21" s="106">
        <v>0</v>
      </c>
      <c r="G21" s="108">
        <f>+AVRIL!L27</f>
        <v>0</v>
      </c>
      <c r="K21"/>
    </row>
    <row r="22" spans="1:11" ht="15" x14ac:dyDescent="0.25">
      <c r="A22" s="105">
        <f>+AVRIL!A28</f>
        <v>42847</v>
      </c>
      <c r="B22" s="106" t="s">
        <v>27</v>
      </c>
      <c r="C22" s="106" t="s">
        <v>28</v>
      </c>
      <c r="D22" s="107" t="s">
        <v>100</v>
      </c>
      <c r="E22" s="106" t="s">
        <v>101</v>
      </c>
      <c r="F22" s="106">
        <v>0</v>
      </c>
      <c r="G22" s="108">
        <f>+AVRIL!L28</f>
        <v>0</v>
      </c>
      <c r="K22"/>
    </row>
    <row r="23" spans="1:11" ht="15" x14ac:dyDescent="0.25">
      <c r="A23" s="105">
        <f>+AVRIL!A29</f>
        <v>42848</v>
      </c>
      <c r="B23" s="106" t="s">
        <v>27</v>
      </c>
      <c r="C23" s="106" t="s">
        <v>28</v>
      </c>
      <c r="D23" s="107" t="s">
        <v>100</v>
      </c>
      <c r="E23" s="106" t="s">
        <v>101</v>
      </c>
      <c r="F23" s="106">
        <v>0</v>
      </c>
      <c r="G23" s="108">
        <f>+AVRIL!L29</f>
        <v>0</v>
      </c>
      <c r="K23"/>
    </row>
    <row r="24" spans="1:11" ht="15" x14ac:dyDescent="0.25">
      <c r="A24" s="105">
        <f>+AVRIL!A30</f>
        <v>42849</v>
      </c>
      <c r="B24" s="106" t="s">
        <v>27</v>
      </c>
      <c r="C24" s="106" t="s">
        <v>28</v>
      </c>
      <c r="D24" s="107" t="s">
        <v>100</v>
      </c>
      <c r="E24" s="106" t="s">
        <v>101</v>
      </c>
      <c r="F24" s="106">
        <v>0</v>
      </c>
      <c r="G24" s="108">
        <f>+AVRIL!L30</f>
        <v>0</v>
      </c>
      <c r="K24"/>
    </row>
    <row r="25" spans="1:11" ht="15" x14ac:dyDescent="0.25">
      <c r="A25" s="105">
        <f>+AVRIL!A31</f>
        <v>42850</v>
      </c>
      <c r="B25" s="106" t="s">
        <v>27</v>
      </c>
      <c r="C25" s="106" t="s">
        <v>28</v>
      </c>
      <c r="D25" s="107" t="s">
        <v>100</v>
      </c>
      <c r="E25" s="106" t="s">
        <v>101</v>
      </c>
      <c r="F25" s="106">
        <v>0</v>
      </c>
      <c r="G25" s="108">
        <f>+AVRIL!L31</f>
        <v>0</v>
      </c>
      <c r="K25"/>
    </row>
    <row r="26" spans="1:11" ht="15" x14ac:dyDescent="0.25">
      <c r="A26" s="105">
        <f>+AVRIL!A32</f>
        <v>42851</v>
      </c>
      <c r="B26" s="106" t="s">
        <v>27</v>
      </c>
      <c r="C26" s="106" t="s">
        <v>28</v>
      </c>
      <c r="D26" s="107" t="s">
        <v>100</v>
      </c>
      <c r="E26" s="106" t="s">
        <v>101</v>
      </c>
      <c r="F26" s="106">
        <v>0</v>
      </c>
      <c r="G26" s="108">
        <f>+AVRIL!L32</f>
        <v>0</v>
      </c>
      <c r="K26"/>
    </row>
    <row r="27" spans="1:11" ht="15" x14ac:dyDescent="0.25">
      <c r="A27" s="105">
        <f>+AVRIL!A33</f>
        <v>42852</v>
      </c>
      <c r="B27" s="106" t="s">
        <v>27</v>
      </c>
      <c r="C27" s="106" t="s">
        <v>28</v>
      </c>
      <c r="D27" s="107" t="s">
        <v>100</v>
      </c>
      <c r="E27" s="106" t="s">
        <v>101</v>
      </c>
      <c r="F27" s="106">
        <v>0</v>
      </c>
      <c r="G27" s="108">
        <f>+AVRIL!L33</f>
        <v>0</v>
      </c>
      <c r="K27"/>
    </row>
    <row r="28" spans="1:11" ht="15" x14ac:dyDescent="0.25">
      <c r="A28" s="105">
        <f>+AVRIL!A34</f>
        <v>42853</v>
      </c>
      <c r="B28" s="106" t="s">
        <v>27</v>
      </c>
      <c r="C28" s="106" t="s">
        <v>28</v>
      </c>
      <c r="D28" s="107" t="s">
        <v>100</v>
      </c>
      <c r="E28" s="106" t="s">
        <v>101</v>
      </c>
      <c r="F28" s="106">
        <v>0</v>
      </c>
      <c r="G28" s="108">
        <f>+AVRIL!L34</f>
        <v>0</v>
      </c>
      <c r="K28"/>
    </row>
    <row r="29" spans="1:11" ht="15" x14ac:dyDescent="0.25">
      <c r="A29" s="105">
        <f>+AVRIL!A35</f>
        <v>42854</v>
      </c>
      <c r="B29" s="106" t="s">
        <v>27</v>
      </c>
      <c r="C29" s="106" t="s">
        <v>28</v>
      </c>
      <c r="D29" s="107" t="s">
        <v>100</v>
      </c>
      <c r="E29" s="106" t="s">
        <v>101</v>
      </c>
      <c r="F29" s="106">
        <v>0</v>
      </c>
      <c r="G29" s="108">
        <f>+AVRIL!L35</f>
        <v>0</v>
      </c>
      <c r="K29"/>
    </row>
    <row r="30" spans="1:11" ht="15" x14ac:dyDescent="0.25">
      <c r="A30" s="105">
        <f>+AVRIL!A36</f>
        <v>42855</v>
      </c>
      <c r="B30" s="106" t="s">
        <v>27</v>
      </c>
      <c r="C30" s="106" t="s">
        <v>28</v>
      </c>
      <c r="D30" s="107" t="s">
        <v>100</v>
      </c>
      <c r="E30" s="106" t="s">
        <v>101</v>
      </c>
      <c r="F30" s="106">
        <v>0</v>
      </c>
      <c r="G30" s="108">
        <f>+AVRIL!L36</f>
        <v>0</v>
      </c>
      <c r="K30"/>
    </row>
    <row r="31" spans="1:11" ht="15" x14ac:dyDescent="0.25">
      <c r="A31" s="105">
        <f>+AVRIL!A7</f>
        <v>42826</v>
      </c>
      <c r="B31" s="106" t="s">
        <v>27</v>
      </c>
      <c r="C31" s="106">
        <v>580</v>
      </c>
      <c r="D31" s="107" t="s">
        <v>100</v>
      </c>
      <c r="E31" s="106" t="s">
        <v>45</v>
      </c>
      <c r="F31" s="108">
        <f>+AVRIL!S7</f>
        <v>0</v>
      </c>
      <c r="G31" s="108">
        <f>+AVRIL!L41</f>
        <v>0</v>
      </c>
      <c r="K31"/>
    </row>
    <row r="32" spans="1:11" ht="15" x14ac:dyDescent="0.25">
      <c r="A32" s="105">
        <f>+AVRIL!A8</f>
        <v>42827</v>
      </c>
      <c r="B32" s="106" t="s">
        <v>27</v>
      </c>
      <c r="C32" s="106">
        <v>580</v>
      </c>
      <c r="D32" s="107" t="s">
        <v>100</v>
      </c>
      <c r="E32" s="106" t="s">
        <v>45</v>
      </c>
      <c r="F32" s="108">
        <f>+AVRIL!S8</f>
        <v>0</v>
      </c>
      <c r="G32" s="108">
        <f>+AVRIL!L42</f>
        <v>0</v>
      </c>
      <c r="K32"/>
    </row>
    <row r="33" spans="1:11" ht="15" x14ac:dyDescent="0.25">
      <c r="A33" s="105">
        <f>+AVRIL!A9</f>
        <v>42828</v>
      </c>
      <c r="B33" s="106" t="s">
        <v>27</v>
      </c>
      <c r="C33" s="106">
        <v>580</v>
      </c>
      <c r="D33" s="107" t="s">
        <v>100</v>
      </c>
      <c r="E33" s="106" t="s">
        <v>45</v>
      </c>
      <c r="F33" s="108">
        <f>+AVRIL!S9</f>
        <v>0</v>
      </c>
      <c r="G33" s="108">
        <f>+AVRIL!L43</f>
        <v>0</v>
      </c>
      <c r="K33"/>
    </row>
    <row r="34" spans="1:11" ht="15" x14ac:dyDescent="0.25">
      <c r="A34" s="105">
        <f>+AVRIL!A10</f>
        <v>42829</v>
      </c>
      <c r="B34" s="106" t="s">
        <v>27</v>
      </c>
      <c r="C34" s="106">
        <v>580</v>
      </c>
      <c r="D34" s="107" t="s">
        <v>100</v>
      </c>
      <c r="E34" s="106" t="s">
        <v>45</v>
      </c>
      <c r="F34" s="108">
        <f>+AVRIL!S10</f>
        <v>0</v>
      </c>
      <c r="G34" s="108">
        <f>+AVRIL!L44</f>
        <v>0</v>
      </c>
      <c r="K34"/>
    </row>
    <row r="35" spans="1:11" ht="15" x14ac:dyDescent="0.25">
      <c r="A35" s="105">
        <f>+AVRIL!A11</f>
        <v>42830</v>
      </c>
      <c r="B35" s="106" t="s">
        <v>27</v>
      </c>
      <c r="C35" s="106">
        <v>580</v>
      </c>
      <c r="D35" s="107" t="s">
        <v>100</v>
      </c>
      <c r="E35" s="106" t="s">
        <v>45</v>
      </c>
      <c r="F35" s="108">
        <f>+AVRIL!S11</f>
        <v>0</v>
      </c>
      <c r="G35" s="108">
        <f>+AVRIL!L45</f>
        <v>0</v>
      </c>
      <c r="K35"/>
    </row>
    <row r="36" spans="1:11" ht="15" x14ac:dyDescent="0.25">
      <c r="A36" s="105">
        <f>+AVRIL!A12</f>
        <v>42831</v>
      </c>
      <c r="B36" s="106" t="s">
        <v>27</v>
      </c>
      <c r="C36" s="106">
        <v>580</v>
      </c>
      <c r="D36" s="107" t="s">
        <v>100</v>
      </c>
      <c r="E36" s="106" t="s">
        <v>45</v>
      </c>
      <c r="F36" s="108">
        <f>+AVRIL!S12</f>
        <v>0</v>
      </c>
      <c r="G36" s="108">
        <f>+AVRIL!L46</f>
        <v>0</v>
      </c>
      <c r="K36"/>
    </row>
    <row r="37" spans="1:11" ht="15" x14ac:dyDescent="0.25">
      <c r="A37" s="105">
        <f>+AVRIL!A13</f>
        <v>42832</v>
      </c>
      <c r="B37" s="106" t="s">
        <v>27</v>
      </c>
      <c r="C37" s="106">
        <v>580</v>
      </c>
      <c r="D37" s="107" t="s">
        <v>100</v>
      </c>
      <c r="E37" s="106" t="s">
        <v>45</v>
      </c>
      <c r="F37" s="108">
        <f>+AVRIL!S13</f>
        <v>0</v>
      </c>
      <c r="G37" s="108">
        <f>+AVRIL!L47</f>
        <v>0</v>
      </c>
      <c r="K37"/>
    </row>
    <row r="38" spans="1:11" ht="15" x14ac:dyDescent="0.25">
      <c r="A38" s="105">
        <f>+AVRIL!A14</f>
        <v>42833</v>
      </c>
      <c r="B38" s="106" t="s">
        <v>27</v>
      </c>
      <c r="C38" s="106">
        <v>580</v>
      </c>
      <c r="D38" s="107" t="s">
        <v>100</v>
      </c>
      <c r="E38" s="106" t="s">
        <v>45</v>
      </c>
      <c r="F38" s="108">
        <f>+AVRIL!S14</f>
        <v>0</v>
      </c>
      <c r="G38" s="108">
        <f>+AVRIL!L48</f>
        <v>0</v>
      </c>
      <c r="K38"/>
    </row>
    <row r="39" spans="1:11" ht="15" x14ac:dyDescent="0.25">
      <c r="A39" s="105">
        <f>+AVRIL!A15</f>
        <v>42834</v>
      </c>
      <c r="B39" s="106" t="s">
        <v>27</v>
      </c>
      <c r="C39" s="106">
        <v>580</v>
      </c>
      <c r="D39" s="107" t="s">
        <v>100</v>
      </c>
      <c r="E39" s="106" t="s">
        <v>45</v>
      </c>
      <c r="F39" s="108">
        <f>+AVRIL!S15</f>
        <v>0</v>
      </c>
      <c r="G39" s="108">
        <f>+AVRIL!L49</f>
        <v>0</v>
      </c>
      <c r="K39"/>
    </row>
    <row r="40" spans="1:11" ht="15" x14ac:dyDescent="0.25">
      <c r="A40" s="105">
        <f>+AVRIL!A16</f>
        <v>42835</v>
      </c>
      <c r="B40" s="106" t="s">
        <v>27</v>
      </c>
      <c r="C40" s="106">
        <v>580</v>
      </c>
      <c r="D40" s="107" t="s">
        <v>100</v>
      </c>
      <c r="E40" s="106" t="s">
        <v>45</v>
      </c>
      <c r="F40" s="108">
        <f>+AVRIL!S16</f>
        <v>0</v>
      </c>
      <c r="G40" s="108">
        <f>+AVRIL!L50</f>
        <v>0</v>
      </c>
      <c r="K40"/>
    </row>
    <row r="41" spans="1:11" ht="15" x14ac:dyDescent="0.25">
      <c r="A41" s="105">
        <f>+AVRIL!A17</f>
        <v>42836</v>
      </c>
      <c r="B41" s="106" t="s">
        <v>27</v>
      </c>
      <c r="C41" s="106">
        <v>580</v>
      </c>
      <c r="D41" s="107" t="s">
        <v>100</v>
      </c>
      <c r="E41" s="106" t="s">
        <v>45</v>
      </c>
      <c r="F41" s="108">
        <f>+AVRIL!S17</f>
        <v>0</v>
      </c>
      <c r="G41" s="108">
        <f>+AVRIL!L51</f>
        <v>0</v>
      </c>
      <c r="K41"/>
    </row>
    <row r="42" spans="1:11" ht="15" x14ac:dyDescent="0.25">
      <c r="A42" s="105">
        <f>+AVRIL!A18</f>
        <v>42837</v>
      </c>
      <c r="B42" s="106" t="s">
        <v>27</v>
      </c>
      <c r="C42" s="106">
        <v>580</v>
      </c>
      <c r="D42" s="107" t="s">
        <v>100</v>
      </c>
      <c r="E42" s="106" t="s">
        <v>45</v>
      </c>
      <c r="F42" s="108">
        <f>+AVRIL!S18</f>
        <v>0</v>
      </c>
      <c r="G42" s="108">
        <f>+AVRIL!L52</f>
        <v>0</v>
      </c>
      <c r="K42"/>
    </row>
    <row r="43" spans="1:11" ht="15" x14ac:dyDescent="0.25">
      <c r="A43" s="105">
        <f>+AVRIL!A19</f>
        <v>42838</v>
      </c>
      <c r="B43" s="106" t="s">
        <v>27</v>
      </c>
      <c r="C43" s="106">
        <v>580</v>
      </c>
      <c r="D43" s="107" t="s">
        <v>100</v>
      </c>
      <c r="E43" s="106" t="s">
        <v>45</v>
      </c>
      <c r="F43" s="108">
        <f>+AVRIL!S19</f>
        <v>0</v>
      </c>
      <c r="G43" s="108">
        <f>+AVRIL!L53</f>
        <v>0</v>
      </c>
      <c r="K43"/>
    </row>
    <row r="44" spans="1:11" ht="15" x14ac:dyDescent="0.25">
      <c r="A44" s="105">
        <f>+AVRIL!A20</f>
        <v>42839</v>
      </c>
      <c r="B44" s="106" t="s">
        <v>27</v>
      </c>
      <c r="C44" s="106">
        <v>580</v>
      </c>
      <c r="D44" s="107" t="s">
        <v>100</v>
      </c>
      <c r="E44" s="106" t="s">
        <v>45</v>
      </c>
      <c r="F44" s="108">
        <f>+AVRIL!S20</f>
        <v>0</v>
      </c>
      <c r="G44" s="108">
        <f>+AVRIL!L54</f>
        <v>0</v>
      </c>
      <c r="K44"/>
    </row>
    <row r="45" spans="1:11" ht="15" x14ac:dyDescent="0.25">
      <c r="A45" s="105">
        <f>+AVRIL!A21</f>
        <v>42840</v>
      </c>
      <c r="B45" s="106" t="s">
        <v>27</v>
      </c>
      <c r="C45" s="106">
        <v>580</v>
      </c>
      <c r="D45" s="107" t="s">
        <v>100</v>
      </c>
      <c r="E45" s="106" t="s">
        <v>45</v>
      </c>
      <c r="F45" s="108">
        <f>+AVRIL!S21</f>
        <v>0</v>
      </c>
      <c r="G45" s="108">
        <f>+AVRIL!L55</f>
        <v>0</v>
      </c>
      <c r="K45"/>
    </row>
    <row r="46" spans="1:11" ht="15" x14ac:dyDescent="0.25">
      <c r="A46" s="105">
        <f>+AVRIL!A22</f>
        <v>42841</v>
      </c>
      <c r="B46" s="106" t="s">
        <v>27</v>
      </c>
      <c r="C46" s="106">
        <v>580</v>
      </c>
      <c r="D46" s="107" t="s">
        <v>100</v>
      </c>
      <c r="E46" s="106" t="s">
        <v>45</v>
      </c>
      <c r="F46" s="108">
        <f>+AVRIL!S22</f>
        <v>0</v>
      </c>
      <c r="G46" s="108">
        <f>+AVRIL!L56</f>
        <v>0</v>
      </c>
      <c r="K46"/>
    </row>
    <row r="47" spans="1:11" ht="15" x14ac:dyDescent="0.25">
      <c r="A47" s="105">
        <f>+AVRIL!A23</f>
        <v>42842</v>
      </c>
      <c r="B47" s="106" t="s">
        <v>27</v>
      </c>
      <c r="C47" s="106">
        <v>580</v>
      </c>
      <c r="D47" s="107" t="s">
        <v>100</v>
      </c>
      <c r="E47" s="106" t="s">
        <v>45</v>
      </c>
      <c r="F47" s="108">
        <f>+AVRIL!S23</f>
        <v>0</v>
      </c>
      <c r="G47" s="108">
        <f>+AVRIL!L57</f>
        <v>0</v>
      </c>
      <c r="K47"/>
    </row>
    <row r="48" spans="1:11" ht="15" x14ac:dyDescent="0.25">
      <c r="A48" s="105">
        <f>+AVRIL!A24</f>
        <v>42843</v>
      </c>
      <c r="B48" s="106" t="s">
        <v>27</v>
      </c>
      <c r="C48" s="106">
        <v>580</v>
      </c>
      <c r="D48" s="107" t="s">
        <v>100</v>
      </c>
      <c r="E48" s="106" t="s">
        <v>45</v>
      </c>
      <c r="F48" s="108">
        <f>+AVRIL!S24</f>
        <v>0</v>
      </c>
      <c r="G48" s="108">
        <f>+AVRIL!L58</f>
        <v>0</v>
      </c>
      <c r="K48"/>
    </row>
    <row r="49" spans="1:11" ht="15" x14ac:dyDescent="0.25">
      <c r="A49" s="105">
        <f>+AVRIL!A25</f>
        <v>42844</v>
      </c>
      <c r="B49" s="106" t="s">
        <v>27</v>
      </c>
      <c r="C49" s="106">
        <v>580</v>
      </c>
      <c r="D49" s="107" t="s">
        <v>100</v>
      </c>
      <c r="E49" s="106" t="s">
        <v>45</v>
      </c>
      <c r="F49" s="108">
        <f>+AVRIL!S25</f>
        <v>0</v>
      </c>
      <c r="G49" s="108">
        <f>+AVRIL!L59</f>
        <v>0</v>
      </c>
      <c r="K49"/>
    </row>
    <row r="50" spans="1:11" ht="15" x14ac:dyDescent="0.25">
      <c r="A50" s="105">
        <f>+AVRIL!A26</f>
        <v>42845</v>
      </c>
      <c r="B50" s="106" t="s">
        <v>27</v>
      </c>
      <c r="C50" s="106">
        <v>580</v>
      </c>
      <c r="D50" s="107" t="s">
        <v>100</v>
      </c>
      <c r="E50" s="106" t="s">
        <v>45</v>
      </c>
      <c r="F50" s="108">
        <f>+AVRIL!S26</f>
        <v>0</v>
      </c>
      <c r="G50" s="108">
        <f>+AVRIL!L60</f>
        <v>0</v>
      </c>
      <c r="K50"/>
    </row>
    <row r="51" spans="1:11" ht="15" x14ac:dyDescent="0.25">
      <c r="A51" s="105">
        <f>+AVRIL!A27</f>
        <v>42846</v>
      </c>
      <c r="B51" s="106" t="s">
        <v>27</v>
      </c>
      <c r="C51" s="106">
        <v>580</v>
      </c>
      <c r="D51" s="107" t="s">
        <v>100</v>
      </c>
      <c r="E51" s="106" t="s">
        <v>45</v>
      </c>
      <c r="F51" s="108">
        <f>+AVRIL!S27</f>
        <v>0</v>
      </c>
      <c r="G51" s="108">
        <f>+AVRIL!L61</f>
        <v>0</v>
      </c>
      <c r="K51"/>
    </row>
    <row r="52" spans="1:11" ht="15" x14ac:dyDescent="0.25">
      <c r="A52" s="105">
        <f>+AVRIL!A28</f>
        <v>42847</v>
      </c>
      <c r="B52" s="106" t="s">
        <v>27</v>
      </c>
      <c r="C52" s="106">
        <v>580</v>
      </c>
      <c r="D52" s="107" t="s">
        <v>100</v>
      </c>
      <c r="E52" s="106" t="s">
        <v>45</v>
      </c>
      <c r="F52" s="108">
        <f>+AVRIL!S28</f>
        <v>0</v>
      </c>
      <c r="G52" s="108">
        <f>+AVRIL!L62</f>
        <v>0</v>
      </c>
      <c r="K52"/>
    </row>
    <row r="53" spans="1:11" ht="15" x14ac:dyDescent="0.25">
      <c r="A53" s="105">
        <f>+AVRIL!A29</f>
        <v>42848</v>
      </c>
      <c r="B53" s="106" t="s">
        <v>27</v>
      </c>
      <c r="C53" s="106">
        <v>580</v>
      </c>
      <c r="D53" s="107" t="s">
        <v>100</v>
      </c>
      <c r="E53" s="106" t="s">
        <v>45</v>
      </c>
      <c r="F53" s="108">
        <f>+AVRIL!S29</f>
        <v>0</v>
      </c>
      <c r="G53" s="108">
        <f>+AVRIL!L63</f>
        <v>0</v>
      </c>
      <c r="K53"/>
    </row>
    <row r="54" spans="1:11" ht="15" x14ac:dyDescent="0.25">
      <c r="A54" s="105">
        <f>+AVRIL!A30</f>
        <v>42849</v>
      </c>
      <c r="B54" s="106" t="s">
        <v>27</v>
      </c>
      <c r="C54" s="106">
        <v>580</v>
      </c>
      <c r="D54" s="107" t="s">
        <v>100</v>
      </c>
      <c r="E54" s="106" t="s">
        <v>45</v>
      </c>
      <c r="F54" s="108">
        <f>+AVRIL!S30</f>
        <v>0</v>
      </c>
      <c r="G54" s="108">
        <f>+AVRIL!L64</f>
        <v>0</v>
      </c>
      <c r="K54"/>
    </row>
    <row r="55" spans="1:11" ht="15" x14ac:dyDescent="0.25">
      <c r="A55" s="105">
        <f>+AVRIL!A31</f>
        <v>42850</v>
      </c>
      <c r="B55" s="106" t="s">
        <v>27</v>
      </c>
      <c r="C55" s="106">
        <v>580</v>
      </c>
      <c r="D55" s="107" t="s">
        <v>100</v>
      </c>
      <c r="E55" s="106" t="s">
        <v>45</v>
      </c>
      <c r="F55" s="108">
        <f>+AVRIL!S31</f>
        <v>0</v>
      </c>
      <c r="G55" s="108">
        <f>+AVRIL!L65</f>
        <v>0</v>
      </c>
      <c r="K55"/>
    </row>
    <row r="56" spans="1:11" ht="15" x14ac:dyDescent="0.25">
      <c r="A56" s="105">
        <f>+AVRIL!A32</f>
        <v>42851</v>
      </c>
      <c r="B56" s="106" t="s">
        <v>27</v>
      </c>
      <c r="C56" s="106">
        <v>580</v>
      </c>
      <c r="D56" s="107" t="s">
        <v>100</v>
      </c>
      <c r="E56" s="106" t="s">
        <v>45</v>
      </c>
      <c r="F56" s="108">
        <f>+AVRIL!S32</f>
        <v>0</v>
      </c>
      <c r="G56" s="108">
        <f>+AVRIL!L66</f>
        <v>0</v>
      </c>
      <c r="K56"/>
    </row>
    <row r="57" spans="1:11" ht="15" x14ac:dyDescent="0.25">
      <c r="A57" s="105">
        <f>+AVRIL!A33</f>
        <v>42852</v>
      </c>
      <c r="B57" s="106" t="s">
        <v>27</v>
      </c>
      <c r="C57" s="106">
        <v>580</v>
      </c>
      <c r="D57" s="107" t="s">
        <v>100</v>
      </c>
      <c r="E57" s="106" t="s">
        <v>45</v>
      </c>
      <c r="F57" s="108">
        <f>+AVRIL!S33</f>
        <v>0</v>
      </c>
      <c r="G57" s="108">
        <f>+AVRIL!L67</f>
        <v>0</v>
      </c>
      <c r="K57"/>
    </row>
    <row r="58" spans="1:11" ht="15" x14ac:dyDescent="0.25">
      <c r="A58" s="105">
        <f>+AVRIL!A34</f>
        <v>42853</v>
      </c>
      <c r="B58" s="106" t="s">
        <v>27</v>
      </c>
      <c r="C58" s="106">
        <v>580</v>
      </c>
      <c r="D58" s="107" t="s">
        <v>100</v>
      </c>
      <c r="E58" s="106" t="s">
        <v>45</v>
      </c>
      <c r="F58" s="108">
        <f>+AVRIL!S34</f>
        <v>0</v>
      </c>
      <c r="G58" s="108">
        <f>+AVRIL!L68</f>
        <v>0</v>
      </c>
      <c r="K58"/>
    </row>
    <row r="59" spans="1:11" ht="15" x14ac:dyDescent="0.25">
      <c r="A59" s="105">
        <f>+AVRIL!A35</f>
        <v>42854</v>
      </c>
      <c r="B59" s="106" t="s">
        <v>27</v>
      </c>
      <c r="C59" s="106">
        <v>580</v>
      </c>
      <c r="D59" s="107" t="s">
        <v>100</v>
      </c>
      <c r="E59" s="106" t="s">
        <v>45</v>
      </c>
      <c r="F59" s="108">
        <f>+AVRIL!S35</f>
        <v>0</v>
      </c>
      <c r="G59" s="108">
        <f>+AVRIL!L69</f>
        <v>0</v>
      </c>
      <c r="K59"/>
    </row>
    <row r="60" spans="1:11" ht="15" x14ac:dyDescent="0.25">
      <c r="A60" s="105">
        <f>+AVRIL!A36</f>
        <v>42855</v>
      </c>
      <c r="B60" s="106" t="s">
        <v>27</v>
      </c>
      <c r="C60" s="106">
        <v>580</v>
      </c>
      <c r="D60" s="107" t="s">
        <v>100</v>
      </c>
      <c r="E60" s="106" t="s">
        <v>45</v>
      </c>
      <c r="F60" s="108">
        <f>+AVRIL!S36</f>
        <v>0</v>
      </c>
      <c r="G60" s="108">
        <f>+AVRIL!L70</f>
        <v>0</v>
      </c>
      <c r="K60"/>
    </row>
    <row r="61" spans="1:11" ht="15" x14ac:dyDescent="0.25">
      <c r="A61" s="105">
        <f>+AVRIL!A7</f>
        <v>42826</v>
      </c>
      <c r="B61" s="106" t="s">
        <v>27</v>
      </c>
      <c r="C61" s="106" t="s">
        <v>44</v>
      </c>
      <c r="D61" s="107" t="s">
        <v>100</v>
      </c>
      <c r="E61" s="108">
        <f>+AVRIL!W7</f>
        <v>0</v>
      </c>
      <c r="F61" s="108">
        <f>+AVRIL!X7</f>
        <v>0</v>
      </c>
      <c r="G61" s="108">
        <f>+AVRIL!L75</f>
        <v>0</v>
      </c>
      <c r="K61"/>
    </row>
    <row r="62" spans="1:11" ht="15" x14ac:dyDescent="0.25">
      <c r="A62" s="105">
        <f>+AVRIL!A8</f>
        <v>42827</v>
      </c>
      <c r="B62" s="106" t="s">
        <v>27</v>
      </c>
      <c r="C62" s="106" t="s">
        <v>44</v>
      </c>
      <c r="D62" s="107" t="s">
        <v>100</v>
      </c>
      <c r="E62" s="108">
        <f>+AVRIL!W8</f>
        <v>0</v>
      </c>
      <c r="F62" s="108">
        <f>+AVRIL!X8</f>
        <v>0</v>
      </c>
      <c r="G62" s="108">
        <f>+AVRIL!L76</f>
        <v>0</v>
      </c>
      <c r="K62"/>
    </row>
    <row r="63" spans="1:11" ht="15" x14ac:dyDescent="0.25">
      <c r="A63" s="105">
        <f>+AVRIL!A9</f>
        <v>42828</v>
      </c>
      <c r="B63" s="106" t="s">
        <v>27</v>
      </c>
      <c r="C63" s="106" t="s">
        <v>44</v>
      </c>
      <c r="D63" s="107" t="s">
        <v>100</v>
      </c>
      <c r="E63" s="108">
        <f>+AVRIL!W9</f>
        <v>0</v>
      </c>
      <c r="F63" s="108">
        <f>+AVRIL!X9</f>
        <v>0</v>
      </c>
      <c r="G63" s="108">
        <f>+AVRIL!L77</f>
        <v>0</v>
      </c>
      <c r="K63"/>
    </row>
    <row r="64" spans="1:11" ht="15" x14ac:dyDescent="0.25">
      <c r="A64" s="105">
        <f>+AVRIL!A10</f>
        <v>42829</v>
      </c>
      <c r="B64" s="106" t="s">
        <v>27</v>
      </c>
      <c r="C64" s="106" t="s">
        <v>44</v>
      </c>
      <c r="D64" s="107" t="s">
        <v>100</v>
      </c>
      <c r="E64" s="108">
        <f>+AVRIL!W10</f>
        <v>0</v>
      </c>
      <c r="F64" s="108">
        <f>+AVRIL!X10</f>
        <v>0</v>
      </c>
      <c r="G64" s="108">
        <f>+AVRIL!L78</f>
        <v>0</v>
      </c>
      <c r="K64"/>
    </row>
    <row r="65" spans="1:11" ht="15" x14ac:dyDescent="0.25">
      <c r="A65" s="105">
        <f>+AVRIL!A11</f>
        <v>42830</v>
      </c>
      <c r="B65" s="106" t="s">
        <v>27</v>
      </c>
      <c r="C65" s="106" t="s">
        <v>44</v>
      </c>
      <c r="D65" s="107" t="s">
        <v>100</v>
      </c>
      <c r="E65" s="108">
        <f>+AVRIL!W11</f>
        <v>0</v>
      </c>
      <c r="F65" s="108">
        <f>+AVRIL!X11</f>
        <v>0</v>
      </c>
      <c r="G65" s="108">
        <f>+AVRIL!L79</f>
        <v>0</v>
      </c>
      <c r="K65"/>
    </row>
    <row r="66" spans="1:11" ht="15" x14ac:dyDescent="0.25">
      <c r="A66" s="105">
        <f>+AVRIL!A12</f>
        <v>42831</v>
      </c>
      <c r="B66" s="106" t="s">
        <v>27</v>
      </c>
      <c r="C66" s="106" t="s">
        <v>44</v>
      </c>
      <c r="D66" s="107" t="s">
        <v>100</v>
      </c>
      <c r="E66" s="108">
        <f>+AVRIL!W12</f>
        <v>0</v>
      </c>
      <c r="F66" s="108">
        <f>+AVRIL!X12</f>
        <v>0</v>
      </c>
      <c r="G66" s="108">
        <f>+AVRIL!L80</f>
        <v>0</v>
      </c>
      <c r="K66"/>
    </row>
    <row r="67" spans="1:11" ht="15" x14ac:dyDescent="0.25">
      <c r="A67" s="105">
        <f>+AVRIL!A13</f>
        <v>42832</v>
      </c>
      <c r="B67" s="106" t="s">
        <v>27</v>
      </c>
      <c r="C67" s="106" t="s">
        <v>44</v>
      </c>
      <c r="D67" s="107" t="s">
        <v>100</v>
      </c>
      <c r="E67" s="108">
        <f>+AVRIL!W13</f>
        <v>0</v>
      </c>
      <c r="F67" s="108">
        <f>+AVRIL!X13</f>
        <v>0</v>
      </c>
      <c r="G67" s="108">
        <f>+AVRIL!L81</f>
        <v>0</v>
      </c>
      <c r="K67"/>
    </row>
    <row r="68" spans="1:11" ht="15" x14ac:dyDescent="0.25">
      <c r="A68" s="105">
        <f>+AVRIL!A14</f>
        <v>42833</v>
      </c>
      <c r="B68" s="106" t="s">
        <v>27</v>
      </c>
      <c r="C68" s="106" t="s">
        <v>44</v>
      </c>
      <c r="D68" s="107" t="s">
        <v>100</v>
      </c>
      <c r="E68" s="108">
        <f>+AVRIL!W14</f>
        <v>0</v>
      </c>
      <c r="F68" s="108">
        <f>+AVRIL!X14</f>
        <v>0</v>
      </c>
      <c r="G68" s="108">
        <f>+AVRIL!L82</f>
        <v>0</v>
      </c>
      <c r="K68"/>
    </row>
    <row r="69" spans="1:11" ht="15" x14ac:dyDescent="0.25">
      <c r="A69" s="105">
        <f>+AVRIL!A15</f>
        <v>42834</v>
      </c>
      <c r="B69" s="106" t="s">
        <v>27</v>
      </c>
      <c r="C69" s="106" t="s">
        <v>44</v>
      </c>
      <c r="D69" s="107" t="s">
        <v>100</v>
      </c>
      <c r="E69" s="108">
        <f>+AVRIL!W15</f>
        <v>0</v>
      </c>
      <c r="F69" s="108">
        <f>+AVRIL!X15</f>
        <v>0</v>
      </c>
      <c r="G69" s="108">
        <f>+AVRIL!L83</f>
        <v>0</v>
      </c>
      <c r="K69"/>
    </row>
    <row r="70" spans="1:11" ht="15" x14ac:dyDescent="0.25">
      <c r="A70" s="105">
        <f>+AVRIL!A16</f>
        <v>42835</v>
      </c>
      <c r="B70" s="106" t="s">
        <v>27</v>
      </c>
      <c r="C70" s="106" t="s">
        <v>44</v>
      </c>
      <c r="D70" s="107" t="s">
        <v>100</v>
      </c>
      <c r="E70" s="108">
        <f>+AVRIL!W16</f>
        <v>0</v>
      </c>
      <c r="F70" s="108">
        <f>+AVRIL!X16</f>
        <v>0</v>
      </c>
      <c r="G70" s="108">
        <f>+AVRIL!L84</f>
        <v>0</v>
      </c>
      <c r="K70"/>
    </row>
    <row r="71" spans="1:11" ht="15" x14ac:dyDescent="0.25">
      <c r="A71" s="105">
        <f>+AVRIL!A17</f>
        <v>42836</v>
      </c>
      <c r="B71" s="106" t="s">
        <v>27</v>
      </c>
      <c r="C71" s="106" t="s">
        <v>44</v>
      </c>
      <c r="D71" s="107" t="s">
        <v>100</v>
      </c>
      <c r="E71" s="108">
        <f>+AVRIL!W17</f>
        <v>0</v>
      </c>
      <c r="F71" s="108">
        <f>+AVRIL!X17</f>
        <v>0</v>
      </c>
      <c r="G71" s="108">
        <f>+AVRIL!L85</f>
        <v>0</v>
      </c>
      <c r="K71"/>
    </row>
    <row r="72" spans="1:11" ht="15" x14ac:dyDescent="0.25">
      <c r="A72" s="105">
        <f>+AVRIL!A18</f>
        <v>42837</v>
      </c>
      <c r="B72" s="106" t="s">
        <v>27</v>
      </c>
      <c r="C72" s="106" t="s">
        <v>44</v>
      </c>
      <c r="D72" s="107" t="s">
        <v>100</v>
      </c>
      <c r="E72" s="108">
        <f>+AVRIL!W18</f>
        <v>0</v>
      </c>
      <c r="F72" s="108">
        <f>+AVRIL!X18</f>
        <v>0</v>
      </c>
      <c r="G72" s="108">
        <f>+AVRIL!L86</f>
        <v>0</v>
      </c>
      <c r="K72"/>
    </row>
    <row r="73" spans="1:11" ht="15" x14ac:dyDescent="0.25">
      <c r="A73" s="105">
        <f>+AVRIL!A19</f>
        <v>42838</v>
      </c>
      <c r="B73" s="106" t="s">
        <v>27</v>
      </c>
      <c r="C73" s="106" t="s">
        <v>44</v>
      </c>
      <c r="D73" s="107" t="s">
        <v>100</v>
      </c>
      <c r="E73" s="108">
        <f>+AVRIL!W19</f>
        <v>0</v>
      </c>
      <c r="F73" s="108">
        <f>+AVRIL!X19</f>
        <v>0</v>
      </c>
      <c r="G73" s="108">
        <f>+AVRIL!L87</f>
        <v>0</v>
      </c>
      <c r="K73"/>
    </row>
    <row r="74" spans="1:11" ht="15" x14ac:dyDescent="0.25">
      <c r="A74" s="105">
        <f>+AVRIL!A20</f>
        <v>42839</v>
      </c>
      <c r="B74" s="106" t="s">
        <v>27</v>
      </c>
      <c r="C74" s="106" t="s">
        <v>44</v>
      </c>
      <c r="D74" s="107" t="s">
        <v>100</v>
      </c>
      <c r="E74" s="108">
        <f>+AVRIL!W20</f>
        <v>0</v>
      </c>
      <c r="F74" s="108">
        <f>+AVRIL!X20</f>
        <v>0</v>
      </c>
      <c r="G74" s="108">
        <f>+AVRIL!L88</f>
        <v>0</v>
      </c>
      <c r="K74"/>
    </row>
    <row r="75" spans="1:11" ht="15" x14ac:dyDescent="0.25">
      <c r="A75" s="105">
        <f>+AVRIL!A21</f>
        <v>42840</v>
      </c>
      <c r="B75" s="106" t="s">
        <v>27</v>
      </c>
      <c r="C75" s="106" t="s">
        <v>44</v>
      </c>
      <c r="D75" s="107" t="s">
        <v>100</v>
      </c>
      <c r="E75" s="108">
        <f>+AVRIL!W21</f>
        <v>0</v>
      </c>
      <c r="F75" s="108">
        <f>+AVRIL!X21</f>
        <v>0</v>
      </c>
      <c r="G75" s="108">
        <f>+AVRIL!L89</f>
        <v>0</v>
      </c>
      <c r="K75"/>
    </row>
    <row r="76" spans="1:11" ht="15" x14ac:dyDescent="0.25">
      <c r="A76" s="105">
        <f>+AVRIL!A22</f>
        <v>42841</v>
      </c>
      <c r="B76" s="106" t="s">
        <v>27</v>
      </c>
      <c r="C76" s="106" t="s">
        <v>44</v>
      </c>
      <c r="D76" s="107" t="s">
        <v>100</v>
      </c>
      <c r="E76" s="108">
        <f>+AVRIL!W22</f>
        <v>0</v>
      </c>
      <c r="F76" s="108">
        <f>+AVRIL!X22</f>
        <v>0</v>
      </c>
      <c r="G76" s="108">
        <f>+AVRIL!L90</f>
        <v>0</v>
      </c>
      <c r="K76"/>
    </row>
    <row r="77" spans="1:11" ht="15" x14ac:dyDescent="0.25">
      <c r="A77" s="105">
        <f>+AVRIL!A23</f>
        <v>42842</v>
      </c>
      <c r="B77" s="106" t="s">
        <v>27</v>
      </c>
      <c r="C77" s="106" t="s">
        <v>44</v>
      </c>
      <c r="D77" s="107" t="s">
        <v>100</v>
      </c>
      <c r="E77" s="108">
        <f>+AVRIL!W23</f>
        <v>0</v>
      </c>
      <c r="F77" s="108">
        <f>+AVRIL!X23</f>
        <v>0</v>
      </c>
      <c r="G77" s="108">
        <f>+AVRIL!L91</f>
        <v>0</v>
      </c>
      <c r="K77"/>
    </row>
    <row r="78" spans="1:11" ht="15" x14ac:dyDescent="0.25">
      <c r="A78" s="105">
        <f>+AVRIL!A24</f>
        <v>42843</v>
      </c>
      <c r="B78" s="106" t="s">
        <v>27</v>
      </c>
      <c r="C78" s="106" t="s">
        <v>44</v>
      </c>
      <c r="D78" s="107" t="s">
        <v>100</v>
      </c>
      <c r="E78" s="108">
        <f>+AVRIL!W24</f>
        <v>0</v>
      </c>
      <c r="F78" s="108">
        <f>+AVRIL!X24</f>
        <v>0</v>
      </c>
      <c r="G78" s="108">
        <f>+AVRIL!L92</f>
        <v>0</v>
      </c>
      <c r="K78"/>
    </row>
    <row r="79" spans="1:11" ht="15" x14ac:dyDescent="0.25">
      <c r="A79" s="105">
        <f>+AVRIL!A25</f>
        <v>42844</v>
      </c>
      <c r="B79" s="106" t="s">
        <v>27</v>
      </c>
      <c r="C79" s="106" t="s">
        <v>44</v>
      </c>
      <c r="D79" s="107" t="s">
        <v>100</v>
      </c>
      <c r="E79" s="108">
        <f>+AVRIL!W25</f>
        <v>0</v>
      </c>
      <c r="F79" s="108">
        <f>+AVRIL!X25</f>
        <v>0</v>
      </c>
      <c r="G79" s="108">
        <f>+AVRIL!L93</f>
        <v>0</v>
      </c>
      <c r="K79"/>
    </row>
    <row r="80" spans="1:11" ht="15" x14ac:dyDescent="0.25">
      <c r="A80" s="105">
        <f>+AVRIL!A26</f>
        <v>42845</v>
      </c>
      <c r="B80" s="106" t="s">
        <v>27</v>
      </c>
      <c r="C80" s="106" t="s">
        <v>44</v>
      </c>
      <c r="D80" s="107" t="s">
        <v>100</v>
      </c>
      <c r="E80" s="108">
        <f>+AVRIL!W26</f>
        <v>0</v>
      </c>
      <c r="F80" s="108">
        <f>+AVRIL!X26</f>
        <v>0</v>
      </c>
      <c r="G80" s="108">
        <f>+AVRIL!L94</f>
        <v>0</v>
      </c>
      <c r="K80"/>
    </row>
    <row r="81" spans="1:11" ht="15" x14ac:dyDescent="0.25">
      <c r="A81" s="105">
        <f>+AVRIL!A27</f>
        <v>42846</v>
      </c>
      <c r="B81" s="106" t="s">
        <v>27</v>
      </c>
      <c r="C81" s="106" t="s">
        <v>44</v>
      </c>
      <c r="D81" s="107" t="s">
        <v>100</v>
      </c>
      <c r="E81" s="108">
        <f>+AVRIL!W27</f>
        <v>0</v>
      </c>
      <c r="F81" s="108">
        <f>+AVRIL!X27</f>
        <v>0</v>
      </c>
      <c r="G81" s="108">
        <f>+AVRIL!L95</f>
        <v>0</v>
      </c>
      <c r="K81"/>
    </row>
    <row r="82" spans="1:11" ht="15" x14ac:dyDescent="0.25">
      <c r="A82" s="105">
        <f>+AVRIL!A28</f>
        <v>42847</v>
      </c>
      <c r="B82" s="106" t="s">
        <v>27</v>
      </c>
      <c r="C82" s="106" t="s">
        <v>44</v>
      </c>
      <c r="D82" s="107" t="s">
        <v>100</v>
      </c>
      <c r="E82" s="108">
        <f>+AVRIL!W28</f>
        <v>0</v>
      </c>
      <c r="F82" s="108">
        <f>+AVRIL!X28</f>
        <v>0</v>
      </c>
      <c r="G82" s="108">
        <f>+AVRIL!L96</f>
        <v>0</v>
      </c>
      <c r="K82"/>
    </row>
    <row r="83" spans="1:11" ht="15" x14ac:dyDescent="0.25">
      <c r="A83" s="105">
        <f>+AVRIL!A29</f>
        <v>42848</v>
      </c>
      <c r="B83" s="106" t="s">
        <v>27</v>
      </c>
      <c r="C83" s="106" t="s">
        <v>44</v>
      </c>
      <c r="D83" s="107" t="s">
        <v>100</v>
      </c>
      <c r="E83" s="108">
        <f>+AVRIL!W29</f>
        <v>0</v>
      </c>
      <c r="F83" s="108">
        <f>+AVRIL!X29</f>
        <v>0</v>
      </c>
      <c r="G83" s="108">
        <f>+AVRIL!L97</f>
        <v>0</v>
      </c>
      <c r="K83"/>
    </row>
    <row r="84" spans="1:11" ht="15" x14ac:dyDescent="0.25">
      <c r="A84" s="105">
        <f>+AVRIL!A30</f>
        <v>42849</v>
      </c>
      <c r="B84" s="106" t="s">
        <v>27</v>
      </c>
      <c r="C84" s="106" t="s">
        <v>44</v>
      </c>
      <c r="D84" s="107" t="s">
        <v>100</v>
      </c>
      <c r="E84" s="108">
        <f>+AVRIL!W30</f>
        <v>0</v>
      </c>
      <c r="F84" s="108">
        <f>+AVRIL!X30</f>
        <v>0</v>
      </c>
      <c r="G84" s="108">
        <f>+AVRIL!L98</f>
        <v>0</v>
      </c>
      <c r="K84"/>
    </row>
    <row r="85" spans="1:11" ht="15" x14ac:dyDescent="0.25">
      <c r="A85" s="105">
        <f>+AVRIL!A31</f>
        <v>42850</v>
      </c>
      <c r="B85" s="106" t="s">
        <v>27</v>
      </c>
      <c r="C85" s="106" t="s">
        <v>44</v>
      </c>
      <c r="D85" s="107" t="s">
        <v>100</v>
      </c>
      <c r="E85" s="108">
        <f>+AVRIL!W31</f>
        <v>0</v>
      </c>
      <c r="F85" s="108">
        <f>+AVRIL!X31</f>
        <v>0</v>
      </c>
      <c r="G85" s="108">
        <f>+AVRIL!L99</f>
        <v>0</v>
      </c>
      <c r="K85"/>
    </row>
    <row r="86" spans="1:11" ht="15" x14ac:dyDescent="0.25">
      <c r="A86" s="105">
        <f>+AVRIL!A32</f>
        <v>42851</v>
      </c>
      <c r="B86" s="106" t="s">
        <v>27</v>
      </c>
      <c r="C86" s="106" t="s">
        <v>44</v>
      </c>
      <c r="D86" s="107" t="s">
        <v>100</v>
      </c>
      <c r="E86" s="108">
        <f>+AVRIL!W32</f>
        <v>0</v>
      </c>
      <c r="F86" s="108">
        <f>+AVRIL!X32</f>
        <v>0</v>
      </c>
      <c r="G86" s="108">
        <f>+AVRIL!L100</f>
        <v>0</v>
      </c>
      <c r="K86"/>
    </row>
    <row r="87" spans="1:11" ht="15" x14ac:dyDescent="0.25">
      <c r="A87" s="105">
        <f>+AVRIL!A33</f>
        <v>42852</v>
      </c>
      <c r="B87" s="106" t="s">
        <v>27</v>
      </c>
      <c r="C87" s="106" t="s">
        <v>44</v>
      </c>
      <c r="D87" s="107" t="s">
        <v>100</v>
      </c>
      <c r="E87" s="108">
        <f>+AVRIL!W33</f>
        <v>0</v>
      </c>
      <c r="F87" s="108">
        <f>+AVRIL!X33</f>
        <v>0</v>
      </c>
      <c r="G87" s="108">
        <f>+AVRIL!L101</f>
        <v>0</v>
      </c>
      <c r="K87"/>
    </row>
    <row r="88" spans="1:11" ht="15" x14ac:dyDescent="0.25">
      <c r="A88" s="105">
        <f>+AVRIL!A34</f>
        <v>42853</v>
      </c>
      <c r="B88" s="106" t="s">
        <v>27</v>
      </c>
      <c r="C88" s="106" t="s">
        <v>44</v>
      </c>
      <c r="D88" s="107" t="s">
        <v>100</v>
      </c>
      <c r="E88" s="108">
        <f>+AVRIL!W34</f>
        <v>0</v>
      </c>
      <c r="F88" s="108">
        <f>+AVRIL!X34</f>
        <v>0</v>
      </c>
      <c r="G88" s="108">
        <f>+AVRIL!L102</f>
        <v>0</v>
      </c>
      <c r="K88"/>
    </row>
    <row r="89" spans="1:11" ht="15" x14ac:dyDescent="0.25">
      <c r="A89" s="105">
        <f>+AVRIL!A35</f>
        <v>42854</v>
      </c>
      <c r="B89" s="106" t="s">
        <v>27</v>
      </c>
      <c r="C89" s="106" t="s">
        <v>44</v>
      </c>
      <c r="D89" s="107" t="s">
        <v>100</v>
      </c>
      <c r="E89" s="108">
        <f>+AVRIL!W35</f>
        <v>0</v>
      </c>
      <c r="F89" s="108">
        <f>+AVRIL!X35</f>
        <v>0</v>
      </c>
      <c r="G89" s="108">
        <f>+AVRIL!L103</f>
        <v>0</v>
      </c>
      <c r="K89"/>
    </row>
    <row r="90" spans="1:11" ht="15" x14ac:dyDescent="0.25">
      <c r="A90" s="105">
        <f>+AVRIL!A36</f>
        <v>42855</v>
      </c>
      <c r="B90" s="106" t="s">
        <v>27</v>
      </c>
      <c r="C90" s="106" t="s">
        <v>44</v>
      </c>
      <c r="D90" s="107" t="s">
        <v>100</v>
      </c>
      <c r="E90" s="108">
        <f>+AVRIL!W36</f>
        <v>0</v>
      </c>
      <c r="F90" s="108">
        <f>+AVRIL!X36</f>
        <v>0</v>
      </c>
      <c r="G90" s="108">
        <f>+AVRIL!L104</f>
        <v>0</v>
      </c>
      <c r="K90"/>
    </row>
    <row r="91" spans="1:11" ht="15" x14ac:dyDescent="0.25">
      <c r="A91" s="105">
        <f>+AVRIL!A36</f>
        <v>42855</v>
      </c>
      <c r="B91" s="106" t="s">
        <v>27</v>
      </c>
      <c r="C91" s="106">
        <v>530</v>
      </c>
      <c r="D91" s="107" t="s">
        <v>30</v>
      </c>
      <c r="E91" s="106" t="s">
        <v>30</v>
      </c>
      <c r="F91" s="108">
        <f>IF(SUM(G1:G90)-SUM(F1:F90)&gt;0,SUM(G1:G90)-SUM(F1:F90),0)</f>
        <v>0</v>
      </c>
      <c r="G91" s="108">
        <f>IF(SUM(G1:G90)-SUM(F1:F90)&lt;0,SUM(G1:G90)-SUM(F1:F90),0)</f>
        <v>0</v>
      </c>
      <c r="K91"/>
    </row>
    <row r="92" spans="1:11" ht="15" x14ac:dyDescent="0.25">
      <c r="A92" s="98">
        <f>+AVRIL!A36</f>
        <v>42855</v>
      </c>
      <c r="B92" s="109" t="s">
        <v>47</v>
      </c>
      <c r="C92" s="99">
        <f>+CARACTERISTIQUES!C4</f>
        <v>70700000</v>
      </c>
      <c r="D92" s="107" t="s">
        <v>100</v>
      </c>
      <c r="E92" s="110" t="s">
        <v>102</v>
      </c>
      <c r="F92" s="99">
        <v>0</v>
      </c>
      <c r="G92" s="111">
        <f>+AVRIL!G39</f>
        <v>0</v>
      </c>
      <c r="K92"/>
    </row>
    <row r="93" spans="1:11" ht="15" x14ac:dyDescent="0.25">
      <c r="A93" s="98">
        <f>+AVRIL!A36</f>
        <v>42855</v>
      </c>
      <c r="B93" s="109" t="s">
        <v>47</v>
      </c>
      <c r="C93" s="99">
        <f>+CARACTERISTIQUES!C5</f>
        <v>70700500</v>
      </c>
      <c r="D93" s="107" t="s">
        <v>100</v>
      </c>
      <c r="E93" s="110" t="s">
        <v>103</v>
      </c>
      <c r="F93" s="99">
        <v>0</v>
      </c>
      <c r="G93" s="111">
        <f>+AVRIL!E39</f>
        <v>0</v>
      </c>
      <c r="K93"/>
    </row>
    <row r="94" spans="1:11" ht="15" x14ac:dyDescent="0.25">
      <c r="A94" s="98">
        <f>+AVRIL!A36</f>
        <v>42855</v>
      </c>
      <c r="B94" s="109" t="s">
        <v>47</v>
      </c>
      <c r="C94" s="99">
        <f>+CARACTERISTIQUES!C6</f>
        <v>70701000</v>
      </c>
      <c r="D94" s="107" t="s">
        <v>100</v>
      </c>
      <c r="E94" s="110" t="s">
        <v>104</v>
      </c>
      <c r="F94" s="99">
        <v>0</v>
      </c>
      <c r="G94" s="111">
        <f>+AVRIL!C39</f>
        <v>0</v>
      </c>
      <c r="K94"/>
    </row>
    <row r="95" spans="1:11" ht="15" x14ac:dyDescent="0.25">
      <c r="A95" s="98">
        <f>+AVRIL!A36</f>
        <v>42855</v>
      </c>
      <c r="B95" s="109" t="s">
        <v>47</v>
      </c>
      <c r="C95" s="99">
        <f>+CARACTERISTIQUES!C7</f>
        <v>70702000</v>
      </c>
      <c r="D95" s="107" t="s">
        <v>100</v>
      </c>
      <c r="E95" s="110" t="s">
        <v>105</v>
      </c>
      <c r="F95" s="99">
        <v>0</v>
      </c>
      <c r="G95" s="111">
        <f>+AVRIL!B39</f>
        <v>0</v>
      </c>
      <c r="K95"/>
    </row>
    <row r="96" spans="1:11" ht="15" x14ac:dyDescent="0.25">
      <c r="A96" s="98">
        <f>+AVRIL!A36</f>
        <v>42855</v>
      </c>
      <c r="B96" s="109" t="s">
        <v>47</v>
      </c>
      <c r="C96" s="99">
        <f>+CARACTERISTIQUES!C9</f>
        <v>44571000</v>
      </c>
      <c r="D96" s="107" t="s">
        <v>100</v>
      </c>
      <c r="E96" s="110" t="s">
        <v>106</v>
      </c>
      <c r="F96" s="99">
        <v>0</v>
      </c>
      <c r="G96" s="111">
        <f>+AVRIL!C40</f>
        <v>0</v>
      </c>
      <c r="K96"/>
    </row>
    <row r="97" spans="1:11" ht="15" x14ac:dyDescent="0.25">
      <c r="A97" s="98">
        <f>+AVRIL!A36</f>
        <v>42855</v>
      </c>
      <c r="B97" s="109" t="s">
        <v>47</v>
      </c>
      <c r="C97" s="99">
        <f>+CARACTERISTIQUES!C10</f>
        <v>44572000</v>
      </c>
      <c r="D97" s="107" t="s">
        <v>100</v>
      </c>
      <c r="E97" s="110" t="s">
        <v>107</v>
      </c>
      <c r="F97" s="99">
        <v>0</v>
      </c>
      <c r="G97" s="111">
        <f>+AVRIL!B40</f>
        <v>0</v>
      </c>
      <c r="K97"/>
    </row>
    <row r="98" spans="1:11" ht="15" x14ac:dyDescent="0.25">
      <c r="A98" s="98">
        <f>+AVRIL!A36</f>
        <v>42855</v>
      </c>
      <c r="B98" s="109" t="s">
        <v>47</v>
      </c>
      <c r="C98" s="99">
        <f>+CARACTERISTIQUES!C11</f>
        <v>44575500</v>
      </c>
      <c r="D98" s="107" t="s">
        <v>100</v>
      </c>
      <c r="E98" s="110" t="s">
        <v>108</v>
      </c>
      <c r="F98" s="99">
        <v>0</v>
      </c>
      <c r="G98" s="111">
        <f>+AVRIL!E40</f>
        <v>0</v>
      </c>
      <c r="K98"/>
    </row>
    <row r="99" spans="1:11" ht="15" x14ac:dyDescent="0.25">
      <c r="A99" s="98">
        <f>+AVRIL!A36</f>
        <v>42855</v>
      </c>
      <c r="B99" s="109" t="s">
        <v>47</v>
      </c>
      <c r="C99" s="99" t="str">
        <f>+CARACTERISTIQUES!C13</f>
        <v>0ESPECES</v>
      </c>
      <c r="D99" s="107" t="s">
        <v>100</v>
      </c>
      <c r="E99" s="110" t="s">
        <v>109</v>
      </c>
      <c r="F99" s="111">
        <f>+AVRIL!L38</f>
        <v>0</v>
      </c>
      <c r="G99" s="99">
        <v>0</v>
      </c>
      <c r="K99"/>
    </row>
    <row r="100" spans="1:11" ht="15" x14ac:dyDescent="0.25">
      <c r="A100" s="98">
        <f>+AVRIL!A36</f>
        <v>42855</v>
      </c>
      <c r="B100" s="109" t="s">
        <v>47</v>
      </c>
      <c r="C100" s="99" t="str">
        <f>+CARACTERISTIQUES!C14</f>
        <v>0CB</v>
      </c>
      <c r="D100" s="107" t="s">
        <v>100</v>
      </c>
      <c r="E100" s="110" t="s">
        <v>109</v>
      </c>
      <c r="F100" s="111">
        <f>+AVRIL!J38</f>
        <v>0</v>
      </c>
      <c r="G100" s="99">
        <v>0</v>
      </c>
      <c r="K100"/>
    </row>
    <row r="101" spans="1:11" ht="15" x14ac:dyDescent="0.25">
      <c r="A101" s="98">
        <f>+AVRIL!A36</f>
        <v>42855</v>
      </c>
      <c r="B101" s="109" t="s">
        <v>47</v>
      </c>
      <c r="C101" s="99" t="str">
        <f>+CARACTERISTIQUES!C15</f>
        <v>0CHEQUES</v>
      </c>
      <c r="D101" s="107" t="s">
        <v>100</v>
      </c>
      <c r="E101" s="110" t="s">
        <v>109</v>
      </c>
      <c r="F101" s="111">
        <f>+AVRIL!K38</f>
        <v>0</v>
      </c>
      <c r="G101" s="99">
        <v>0</v>
      </c>
      <c r="K101"/>
    </row>
    <row r="102" spans="1:11" ht="15" x14ac:dyDescent="0.25">
      <c r="A102" s="98">
        <f>+AVRIL!A36</f>
        <v>42855</v>
      </c>
      <c r="B102" s="109" t="s">
        <v>47</v>
      </c>
      <c r="C102" s="99" t="str">
        <f>+CARACTERISTIQUES!C16</f>
        <v>0TR</v>
      </c>
      <c r="D102" s="107" t="s">
        <v>100</v>
      </c>
      <c r="E102" s="110" t="s">
        <v>109</v>
      </c>
      <c r="F102" s="111">
        <f>+AVRIL!M38</f>
        <v>0</v>
      </c>
      <c r="G102" s="99">
        <v>0</v>
      </c>
      <c r="K102"/>
    </row>
    <row r="103" spans="1:11" ht="15" x14ac:dyDescent="0.25">
      <c r="A103" s="98">
        <f>+AVRIL!A36</f>
        <v>42855</v>
      </c>
      <c r="B103" s="109" t="s">
        <v>47</v>
      </c>
      <c r="C103" s="99" t="str">
        <f>+CARACTERISTIQUES!C17</f>
        <v>0CV</v>
      </c>
      <c r="D103" s="107" t="s">
        <v>100</v>
      </c>
      <c r="E103" s="110" t="s">
        <v>109</v>
      </c>
      <c r="F103" s="111">
        <f>+AVRIL!N38</f>
        <v>0</v>
      </c>
      <c r="G103" s="99">
        <v>0</v>
      </c>
      <c r="K103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CARACTERISTIQUES</vt:lpstr>
      <vt:lpstr>JANVIER</vt:lpstr>
      <vt:lpstr>JOURNAL JANVIER</vt:lpstr>
      <vt:lpstr>FEVRIER</vt:lpstr>
      <vt:lpstr>JOURNAL FEVRIER</vt:lpstr>
      <vt:lpstr>MARS</vt:lpstr>
      <vt:lpstr>JOURNAL MARS</vt:lpstr>
      <vt:lpstr>AVRIL</vt:lpstr>
      <vt:lpstr>JOURNAL AVRIL</vt:lpstr>
      <vt:lpstr>MAI</vt:lpstr>
      <vt:lpstr>JOURNAL MAI</vt:lpstr>
      <vt:lpstr>JUIN</vt:lpstr>
      <vt:lpstr>JOURNAL JUIN</vt:lpstr>
      <vt:lpstr>JUILLET</vt:lpstr>
      <vt:lpstr>JOURNAL JUILLET</vt:lpstr>
      <vt:lpstr>AOUT</vt:lpstr>
      <vt:lpstr>JOURNAL AOUT</vt:lpstr>
      <vt:lpstr>SEPTEMBRE</vt:lpstr>
      <vt:lpstr>JOURNAL SEPTEMBRE</vt:lpstr>
      <vt:lpstr>OCTOBRE</vt:lpstr>
      <vt:lpstr>JOURNAL OCTOBRE</vt:lpstr>
      <vt:lpstr>NOVEMBRE</vt:lpstr>
      <vt:lpstr>JOURNAL NOVEMBRE</vt:lpstr>
      <vt:lpstr>DECEMBRE</vt:lpstr>
      <vt:lpstr>JOURNAL DECEMBRE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CARO</dc:creator>
  <cp:lastModifiedBy>Emilien MARECHAL</cp:lastModifiedBy>
  <cp:lastPrinted>2016-08-11T15:21:06Z</cp:lastPrinted>
  <dcterms:created xsi:type="dcterms:W3CDTF">2015-09-17T15:02:12Z</dcterms:created>
  <dcterms:modified xsi:type="dcterms:W3CDTF">2017-02-10T08:35:58Z</dcterms:modified>
</cp:coreProperties>
</file>